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ntcountycouncil-my.sharepoint.com/personal/siobhan_price2_kent_gov_uk/Documents/HNF/"/>
    </mc:Choice>
  </mc:AlternateContent>
  <xr:revisionPtr revIDLastSave="0" documentId="8_{1B2AB536-FACD-48AA-8003-0571F3B7AFBC}" xr6:coauthVersionLast="47" xr6:coauthVersionMax="47" xr10:uidLastSave="{00000000-0000-0000-0000-000000000000}"/>
  <bookViews>
    <workbookView xWindow="-110" yWindow="-110" windowWidth="15580" windowHeight="9740" xr2:uid="{8A42966E-4E69-489F-A5A8-DF8C062140D5}"/>
  </bookViews>
  <sheets>
    <sheet name="Template" sheetId="1" r:id="rId1"/>
  </sheets>
  <definedNames>
    <definedName name="_xlnm._FilterDatabase" localSheetId="0" hidden="1">Template!$I$81:$J$128</definedName>
    <definedName name="Adjustments_To_1516_SBS">#REF!</definedName>
    <definedName name="Adjustments_To_PY_SBS">#REF!</definedName>
    <definedName name="All_distance_threshold">#REF!</definedName>
    <definedName name="All_PupilNo_threshold">#REF!</definedName>
    <definedName name="Alt_Gains_Cap">#REF!</definedName>
    <definedName name="APD">#REF!</definedName>
    <definedName name="APT">#REF!</definedName>
    <definedName name="AWPU_KS3_Rate">#REF!</definedName>
    <definedName name="AWPU_KS4_Rate">#REF!</definedName>
    <definedName name="AWPU_Pri_Rate">#REF!</definedName>
    <definedName name="AWPU_Primary_DD_rate">#REF!</definedName>
    <definedName name="AWPU_Sec_DD_rate">#REF!</definedName>
    <definedName name="AZ">#REF!</definedName>
    <definedName name="cal">#REF!</definedName>
    <definedName name="calc">#REF!</definedName>
    <definedName name="Capping_Scaling_YesNo">#REF!</definedName>
    <definedName name="Ceiling">#REF!</definedName>
    <definedName name="Census">#REF!</definedName>
    <definedName name="current_year">#REF!</definedName>
    <definedName name="Data">#REF!</definedName>
    <definedName name="data1819">#REF!</definedName>
    <definedName name="dfenums">#REF!</definedName>
    <definedName name="EAL_Pri">#REF!</definedName>
    <definedName name="EAL_Pri_DD_rate">#REF!</definedName>
    <definedName name="EAL_Pri_Option">#REF!</definedName>
    <definedName name="EAL_Sec">#REF!</definedName>
    <definedName name="EAL_Sec_DD_rate">#REF!</definedName>
    <definedName name="EAL_Sec_Option">#REF!</definedName>
    <definedName name="Ever6_Pri_DD_Rate">#REF!</definedName>
    <definedName name="Ever6_pri_rate">#REF!</definedName>
    <definedName name="Ever6_Sec_DD_Rate">#REF!</definedName>
    <definedName name="Ever6_sec_rate">#REF!</definedName>
    <definedName name="Exc_Cir1_Total">#REF!</definedName>
    <definedName name="Exc_Cir2_Total">#REF!</definedName>
    <definedName name="Exc_Cir3_Total">#REF!</definedName>
    <definedName name="Exc_Cir4_Total">#REF!</definedName>
    <definedName name="Exc_Cir5_Total">#REF!</definedName>
    <definedName name="Exc_Cir6_Total">#REF!</definedName>
    <definedName name="Exc_Cir7_Total">#REF!</definedName>
    <definedName name="Fringe_Total">#REF!</definedName>
    <definedName name="FromArray_1">_xlfn.ANCHORARRAY(#REF!)</definedName>
    <definedName name="FromArray_2">_xlfn.ANCHORARRAY(#REF!)</definedName>
    <definedName name="FSM_Pri_DD_rate">#REF!</definedName>
    <definedName name="FSM_Pri_Option">#REF!</definedName>
    <definedName name="FSM_Pri_Rate">#REF!</definedName>
    <definedName name="FSM_Sec_DD_rate">#REF!</definedName>
    <definedName name="FSM_Sec_Option">#REF!</definedName>
    <definedName name="FSM_Sec_Rate">#REF!</definedName>
    <definedName name="Funding_Floor">#REF!</definedName>
    <definedName name="Funding_Floor_Adjustment">#REF!</definedName>
    <definedName name="IDACI_B1_Pri">#REF!</definedName>
    <definedName name="IDACI_B1_Pri_DD_rate">#REF!</definedName>
    <definedName name="IDACI_B1_Sec">#REF!</definedName>
    <definedName name="IDACI_B1_Sec_DD_rate">#REF!</definedName>
    <definedName name="IDACI_B2_Pri">#REF!</definedName>
    <definedName name="IDACI_B2_Pri_DD_rate">#REF!</definedName>
    <definedName name="IDACI_B2_Sec">#REF!</definedName>
    <definedName name="IDACI_B2_Sec_DD_rate">#REF!</definedName>
    <definedName name="IDACI_B3_Pri">#REF!</definedName>
    <definedName name="IDACI_B3_Pri_DD_rate">#REF!</definedName>
    <definedName name="IDACI_B3_Sec">#REF!</definedName>
    <definedName name="IDACI_B3_Sec_DD_rate">#REF!</definedName>
    <definedName name="IDACI_B4_Pri">#REF!</definedName>
    <definedName name="IDACI_B4_Pri_DD_rate">#REF!</definedName>
    <definedName name="IDACI_B4_Sec">#REF!</definedName>
    <definedName name="IDACI_B4_Sec_DD_rate">#REF!</definedName>
    <definedName name="IDACI_B5_Pri">#REF!</definedName>
    <definedName name="IDACI_B5_Pri_DD_rate">#REF!</definedName>
    <definedName name="IDACI_B5_Sec">#REF!</definedName>
    <definedName name="IDACI_B5_Sec_DD_rate">#REF!</definedName>
    <definedName name="IDACI_B6_Pri">#REF!</definedName>
    <definedName name="IDACI_B6_Pri_DD_rate">#REF!</definedName>
    <definedName name="IDACI_B6_Sec">#REF!</definedName>
    <definedName name="IDACI_B6_Sec_DD_rate">#REF!</definedName>
    <definedName name="LAC_Pri_DD_rate">#REF!</definedName>
    <definedName name="LAC_Rate">#REF!</definedName>
    <definedName name="LAC_Sec_DD_rate">#REF!</definedName>
    <definedName name="LCHI_Pri">#REF!</definedName>
    <definedName name="LCHI_Pri_DD_rate">#REF!</definedName>
    <definedName name="LCHI_Pri_Option">#REF!</definedName>
    <definedName name="LCHI_Sec">#REF!</definedName>
    <definedName name="LCHI_Sec_DD_rate">#REF!</definedName>
    <definedName name="Lump_sum_Pri_DD_rate">#REF!</definedName>
    <definedName name="Lump_sum_Sec_DD_rate">#REF!</definedName>
    <definedName name="Lump_Sum_total">#REF!</definedName>
    <definedName name="MFG_Rate">#REF!</definedName>
    <definedName name="MFG_Total">#REF!</definedName>
    <definedName name="Mid_distance_threshold">#REF!</definedName>
    <definedName name="Mid_PupilNo_threshold">#REF!</definedName>
    <definedName name="min_pupil_rate_KS3">#REF!</definedName>
    <definedName name="min_pupil_rate_KS4">#REF!</definedName>
    <definedName name="min_pupil_rate_pri">#REF!</definedName>
    <definedName name="min_pupil_rate_sec">#REF!</definedName>
    <definedName name="Mobility_Pri">#REF!</definedName>
    <definedName name="Mobility_Pri_DD_Rate">#REF!</definedName>
    <definedName name="Mobility_Sec">#REF!</definedName>
    <definedName name="Mobility_Sec_DD_Rate">#REF!</definedName>
    <definedName name="MonthSelecta">#REF!</definedName>
    <definedName name="mppf_pri">#REF!</definedName>
    <definedName name="mppf_sec">#REF!</definedName>
    <definedName name="Notional_SEN_AWPU_KS3">#REF!</definedName>
    <definedName name="Notional_SEN_AWPU_KS4">#REF!</definedName>
    <definedName name="Notional_SEN_AWPU_Pri">#REF!</definedName>
    <definedName name="Notional_SEN_EAL_Pri">#REF!</definedName>
    <definedName name="Notional_SEN_EAL_Sec">#REF!</definedName>
    <definedName name="Notional_SEN_Ever6_Pri">#REF!</definedName>
    <definedName name="Notional_SEN_Ever6_Sec">#REF!</definedName>
    <definedName name="Notional_SEN_ExCir2">#REF!</definedName>
    <definedName name="Notional_SEN_ExCir3">#REF!</definedName>
    <definedName name="Notional_SEN_ExCir4">#REF!</definedName>
    <definedName name="Notional_SEN_ExCir5">#REF!</definedName>
    <definedName name="Notional_SEN_ExCir6">#REF!</definedName>
    <definedName name="Notional_SEN_ExCir7">#REF!</definedName>
    <definedName name="Notional_SEN_FF">#REF!</definedName>
    <definedName name="Notional_SEN_FSM_Pri">#REF!</definedName>
    <definedName name="Notional_SEN_FSM_Sec">#REF!</definedName>
    <definedName name="Notional_SEN_IDACI_B1_Pri">#REF!</definedName>
    <definedName name="Notional_SEN_IDACI_B1_Sec">#REF!</definedName>
    <definedName name="Notional_SEN_IDACI_B2_Pri">#REF!</definedName>
    <definedName name="Notional_SEN_IDACI_B2_Sec">#REF!</definedName>
    <definedName name="Notional_SEN_IDACI_B3_Pri">#REF!</definedName>
    <definedName name="Notional_SEN_IDACI_B3_Sec">#REF!</definedName>
    <definedName name="Notional_SEN_IDACI_B4_Pri">#REF!</definedName>
    <definedName name="Notional_SEN_IDACI_B4_Sec">#REF!</definedName>
    <definedName name="Notional_SEN_IDACI_B5_Pri">#REF!</definedName>
    <definedName name="Notional_SEN_IDACI_B5_Sec">#REF!</definedName>
    <definedName name="Notional_SEN_IDACI_B6_Pri">#REF!</definedName>
    <definedName name="Notional_SEN_IDACI_B6_Sec">#REF!</definedName>
    <definedName name="Notional_SEN_LAC">#REF!</definedName>
    <definedName name="Notional_SEN_LCHI_Pri">#REF!</definedName>
    <definedName name="Notional_SEN_LCHI_Sec">#REF!</definedName>
    <definedName name="Notional_SEN_Lump_sum_Pri">#REF!</definedName>
    <definedName name="Notional_SEN_Lump_sum_Sec">#REF!</definedName>
    <definedName name="Notional_SEN_MFG">#REF!</definedName>
    <definedName name="Notional_SEN_Mobility_Pri">#REF!</definedName>
    <definedName name="Notional_SEN_Mobility_Sec">#REF!</definedName>
    <definedName name="Notional_SEN_MPPF">#REF!</definedName>
    <definedName name="Notional_SEN_PFI">#REF!</definedName>
    <definedName name="Notional_SEN_Rates">#REF!</definedName>
    <definedName name="Notional_SEN_SixthForm">#REF!</definedName>
    <definedName name="Notional_SEN_Sparsity_Pri">#REF!</definedName>
    <definedName name="Notional_SEN_Sparsity_Sec">#REF!</definedName>
    <definedName name="Notional_SEN_Split_sites">#REF!</definedName>
    <definedName name="PFI_Total">#REF!</definedName>
    <definedName name="Pri_distance_threshold">#REF!</definedName>
    <definedName name="Pri_PupilNo_threshold">#REF!</definedName>
    <definedName name="Primary_Lump_sum">#REF!</definedName>
    <definedName name="_xlnm.Print_Area" localSheetId="0">Template!$B$2:$N$129</definedName>
    <definedName name="Rates_Total">#REF!</definedName>
    <definedName name="Reasons_list">#REF!</definedName>
    <definedName name="Reception_Uplift_YesNo">#REF!</definedName>
    <definedName name="Scaling_Factor">#REF!</definedName>
    <definedName name="School_list">#REF!</definedName>
    <definedName name="schools">#REF!</definedName>
    <definedName name="Sec_distance_threshold">#REF!</definedName>
    <definedName name="Sec_PupilNo_threshold">#REF!</definedName>
    <definedName name="Secondary_Lump_Sum">#REF!</definedName>
    <definedName name="Sixth_Form_Total">#REF!</definedName>
    <definedName name="Sparsity_All_lump_sum">#REF!</definedName>
    <definedName name="Sparsity_Mid_lump_sum">#REF!</definedName>
    <definedName name="Sparsity_Pri_DD_percentage">#REF!</definedName>
    <definedName name="Sparsity_Pri_lump_sum">#REF!</definedName>
    <definedName name="Sparsity_Sec_DD_percentage">#REF!</definedName>
    <definedName name="Sparsity_Sec_lump_sum">#REF!</definedName>
    <definedName name="Sparsity_Total">#REF!</definedName>
    <definedName name="Split_Sites_Total">#REF!</definedName>
    <definedName name="Tapered_all_lump_sum">#REF!</definedName>
    <definedName name="Tapered_mid_lump_sum">#REF!</definedName>
    <definedName name="Tapered_primary_lump_sum">#REF!</definedName>
    <definedName name="Tapered_secondary_lump_sum">#REF!</definedName>
    <definedName name="topups">#REF!</definedName>
    <definedName name="Total_Notional_SEN">#REF!</definedName>
    <definedName name="Total_Primary_funding">#REF!</definedName>
    <definedName name="Total_Secondary_Fun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9" i="1" l="1"/>
  <c r="A129" i="1"/>
  <c r="G129" i="1" s="1" a="1"/>
  <c r="G129" i="1" s="1"/>
  <c r="A128" i="1"/>
  <c r="L128" i="1" s="1"/>
  <c r="A127" i="1"/>
  <c r="G126" i="1" a="1"/>
  <c r="G126" i="1" s="1"/>
  <c r="A126" i="1"/>
  <c r="A125" i="1"/>
  <c r="L125" i="1" s="1"/>
  <c r="A124" i="1"/>
  <c r="L123" i="1"/>
  <c r="G123" i="1" a="1"/>
  <c r="G123" i="1" s="1"/>
  <c r="A123" i="1"/>
  <c r="A122" i="1"/>
  <c r="L122" i="1" s="1"/>
  <c r="A121" i="1"/>
  <c r="L120" i="1"/>
  <c r="A120" i="1"/>
  <c r="G120" i="1" s="1" a="1"/>
  <c r="G120" i="1" s="1"/>
  <c r="A119" i="1"/>
  <c r="L119" i="1" s="1"/>
  <c r="A118" i="1"/>
  <c r="L117" i="1"/>
  <c r="A117" i="1"/>
  <c r="G117" i="1" s="1" a="1"/>
  <c r="G117" i="1" s="1"/>
  <c r="A116" i="1"/>
  <c r="L116" i="1" s="1"/>
  <c r="A115" i="1"/>
  <c r="L114" i="1"/>
  <c r="G114" i="1" a="1"/>
  <c r="G114" i="1" s="1"/>
  <c r="A114" i="1"/>
  <c r="A113" i="1"/>
  <c r="L113" i="1" s="1"/>
  <c r="A112" i="1"/>
  <c r="G111" i="1" a="1"/>
  <c r="G111" i="1" s="1"/>
  <c r="A111" i="1"/>
  <c r="A110" i="1"/>
  <c r="L110" i="1" s="1"/>
  <c r="A109" i="1"/>
  <c r="L108" i="1"/>
  <c r="A108" i="1"/>
  <c r="A107" i="1"/>
  <c r="L107" i="1" s="1"/>
  <c r="A106" i="1"/>
  <c r="L105" i="1"/>
  <c r="G105" i="1" a="1"/>
  <c r="G105" i="1" s="1"/>
  <c r="A105" i="1"/>
  <c r="A104" i="1"/>
  <c r="L104" i="1" s="1"/>
  <c r="A103" i="1"/>
  <c r="L102" i="1"/>
  <c r="A102" i="1"/>
  <c r="A101" i="1"/>
  <c r="L101" i="1" s="1"/>
  <c r="A100" i="1"/>
  <c r="L99" i="1"/>
  <c r="A99" i="1"/>
  <c r="G99" i="1" s="1" a="1"/>
  <c r="G99" i="1" s="1"/>
  <c r="A98" i="1"/>
  <c r="L98" i="1" s="1"/>
  <c r="A97" i="1"/>
  <c r="L96" i="1"/>
  <c r="A96" i="1"/>
  <c r="G96" i="1" s="1" a="1"/>
  <c r="G96" i="1" s="1"/>
  <c r="G95" i="1" a="1"/>
  <c r="G95" i="1" s="1"/>
  <c r="A95" i="1"/>
  <c r="L95" i="1" s="1"/>
  <c r="A94" i="1"/>
  <c r="L93" i="1"/>
  <c r="A93" i="1"/>
  <c r="G93" i="1" s="1" a="1"/>
  <c r="G93" i="1" s="1"/>
  <c r="G92" i="1" a="1"/>
  <c r="G92" i="1" s="1"/>
  <c r="A92" i="1"/>
  <c r="L92" i="1" s="1"/>
  <c r="A91" i="1"/>
  <c r="L90" i="1"/>
  <c r="A90" i="1"/>
  <c r="G90" i="1" s="1" a="1"/>
  <c r="G90" i="1" s="1"/>
  <c r="G89" i="1" a="1"/>
  <c r="G89" i="1" s="1"/>
  <c r="A89" i="1"/>
  <c r="L89" i="1" s="1"/>
  <c r="A88" i="1"/>
  <c r="L87" i="1"/>
  <c r="A87" i="1"/>
  <c r="G87" i="1" s="1" a="1"/>
  <c r="G87" i="1" s="1"/>
  <c r="G86" i="1" a="1"/>
  <c r="G86" i="1" s="1"/>
  <c r="A86" i="1"/>
  <c r="L86" i="1" s="1"/>
  <c r="J77" i="1"/>
  <c r="L59" i="1"/>
  <c r="G55" i="1"/>
  <c r="F55" i="1"/>
  <c r="G107" i="1" l="1" a="1"/>
  <c r="G107" i="1" s="1"/>
  <c r="F84" i="1"/>
  <c r="G101" i="1" a="1"/>
  <c r="G101" i="1" s="1"/>
  <c r="G104" i="1" a="1"/>
  <c r="G104" i="1" s="1"/>
  <c r="G102" i="1" a="1"/>
  <c r="G102" i="1" s="1"/>
  <c r="G110" i="1" a="1"/>
  <c r="G110" i="1" s="1"/>
  <c r="G113" i="1" a="1"/>
  <c r="G113" i="1" s="1"/>
  <c r="G125" i="1" a="1"/>
  <c r="G125" i="1" s="1"/>
  <c r="L126" i="1"/>
  <c r="L76" i="1"/>
  <c r="L77" i="1" s="1"/>
  <c r="I77" i="1"/>
  <c r="G128" i="1" a="1"/>
  <c r="G128" i="1" s="1"/>
  <c r="F52" i="1"/>
  <c r="F56" i="1" s="1"/>
  <c r="G108" i="1" a="1"/>
  <c r="G108" i="1" s="1"/>
  <c r="G116" i="1" a="1"/>
  <c r="G116" i="1" s="1"/>
  <c r="G122" i="1" a="1"/>
  <c r="G122" i="1" s="1"/>
  <c r="L111" i="1"/>
  <c r="G98" i="1" a="1"/>
  <c r="G98" i="1" s="1"/>
  <c r="G52" i="1"/>
  <c r="G56" i="1" s="1"/>
  <c r="G119" i="1" a="1"/>
  <c r="G119" i="1" s="1"/>
  <c r="L100" i="1" l="1"/>
  <c r="G100" i="1" a="1"/>
  <c r="G100" i="1" s="1"/>
  <c r="L97" i="1"/>
  <c r="G97" i="1" a="1"/>
  <c r="G97" i="1" s="1"/>
  <c r="L91" i="1"/>
  <c r="G91" i="1" a="1"/>
  <c r="G91" i="1" s="1"/>
  <c r="L127" i="1"/>
  <c r="G127" i="1" a="1"/>
  <c r="G127" i="1" s="1"/>
  <c r="L88" i="1"/>
  <c r="G88" i="1" a="1"/>
  <c r="G88" i="1" s="1"/>
  <c r="L109" i="1"/>
  <c r="G109" i="1" a="1"/>
  <c r="G109" i="1" s="1"/>
  <c r="L115" i="1"/>
  <c r="G115" i="1" a="1"/>
  <c r="G115" i="1" s="1"/>
  <c r="L118" i="1"/>
  <c r="G118" i="1" a="1"/>
  <c r="G118" i="1" s="1"/>
  <c r="L106" i="1"/>
  <c r="G106" i="1" a="1"/>
  <c r="G106" i="1" s="1"/>
  <c r="L94" i="1"/>
  <c r="G94" i="1" a="1"/>
  <c r="G94" i="1" s="1"/>
  <c r="L112" i="1"/>
  <c r="G112" i="1" a="1"/>
  <c r="G112" i="1" s="1"/>
  <c r="L103" i="1"/>
  <c r="G103" i="1" a="1"/>
  <c r="G103" i="1" s="1"/>
  <c r="L124" i="1"/>
  <c r="G124" i="1" a="1"/>
  <c r="G124" i="1" s="1"/>
  <c r="L121" i="1"/>
  <c r="G121" i="1" a="1"/>
  <c r="G121" i="1" s="1"/>
  <c r="G8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<sst xmlns="http://schemas.openxmlformats.org/spreadsheetml/2006/main" count="281" uniqueCount="128">
  <si>
    <t>Communities of Schools
School Level High Needs Funding Template</t>
  </si>
  <si>
    <t>School DfE No.</t>
  </si>
  <si>
    <t>School Name</t>
  </si>
  <si>
    <t>School Community</t>
  </si>
  <si>
    <t>School Phase</t>
  </si>
  <si>
    <t>Notes</t>
  </si>
  <si>
    <t>Existing High Needs Payment System (ceasing from 1st April 2025)</t>
  </si>
  <si>
    <t>The existing system for schools to apply for mainstream high needs top up payments is ending.</t>
  </si>
  <si>
    <t>The portal for new applications will close on 31st March 2025. Any applications received by this date will be assessed and schools notified by 31st May (at the latest).</t>
  </si>
  <si>
    <t xml:space="preserve">Any agreed HNF payments (as at 31st March 2025) will continue to be paid until 31st August 2025 (subject to the pupil remaining at the school). </t>
  </si>
  <si>
    <t>Existing payments due to expire before 31st August 2025 (i.e. those due to renew in the summer term) will be extended until this date - there is no need to reapply.</t>
  </si>
  <si>
    <t>New High Needs Payment System for Mainstream Schools (from 1st September 2025)</t>
  </si>
  <si>
    <r>
      <t xml:space="preserve">From 1st September, HNF payments for mainstream schools will either be an </t>
    </r>
    <r>
      <rPr>
        <b/>
        <sz val="11"/>
        <color theme="1"/>
        <rFont val="Aptos Narrow"/>
        <family val="2"/>
        <scheme val="minor"/>
      </rPr>
      <t>automatic allocation to the school</t>
    </r>
    <r>
      <rPr>
        <sz val="11"/>
        <color theme="1"/>
        <rFont val="Aptos Narrow"/>
        <family val="2"/>
        <scheme val="minor"/>
      </rPr>
      <t xml:space="preserve"> or accessed via their </t>
    </r>
    <r>
      <rPr>
        <b/>
        <sz val="11"/>
        <color theme="1"/>
        <rFont val="Aptos Narrow"/>
        <family val="2"/>
        <scheme val="minor"/>
      </rPr>
      <t>Community of Schools</t>
    </r>
    <r>
      <rPr>
        <sz val="11"/>
        <color theme="1"/>
        <rFont val="Aptos Narrow"/>
        <family val="2"/>
        <scheme val="minor"/>
      </rPr>
      <t xml:space="preserve">. </t>
    </r>
  </si>
  <si>
    <t>Automatic Allocations to Schools</t>
  </si>
  <si>
    <t>Automatic allocations are for children with more complex support requirements (with an EHCP).</t>
  </si>
  <si>
    <t>For the 2025-26 academic year (1st September 2025 to 31st August 2026), this is defined by the current value of their HNF top up payment.</t>
  </si>
  <si>
    <t xml:space="preserve">For the 2025-26 academic year, HNF payments (as at 31st December 24) will continue to be paid to the school for children with an EHCP where the HNF top up is currently </t>
  </si>
  <si>
    <t xml:space="preserve">greater than £6,000 (subject to the pupil remaining at the school). Exceptional Pupil Claims will still be subject to regular review during the year. </t>
  </si>
  <si>
    <t>The money will follow the child - therefore if a child leaves the school, the funding will stop. If a child moves to another Kent mainstream school, the funding will be paid</t>
  </si>
  <si>
    <t xml:space="preserve"> to the new school. </t>
  </si>
  <si>
    <t>In 2026-27, this will be determined by the mapping of children to funding descriptors in the new Tariff model (currently being finalised).</t>
  </si>
  <si>
    <t>Community of Schools</t>
  </si>
  <si>
    <t>Community of Schools' Budgets are to support children on SEN Support or children with less complex support requirements (with an ECHP).</t>
  </si>
  <si>
    <t>Community of Schools' meetings will begin from April 2025.</t>
  </si>
  <si>
    <t xml:space="preserve">From September 2025, Communities of Schools will have access to a ring-fenced fund in which they will be able to recommend payments to schools. </t>
  </si>
  <si>
    <t xml:space="preserve">To support transition, for the first year only (2025-26 academic year), the Community of Schools' Budget will be top-sliced to ensure schools will continue to receive </t>
  </si>
  <si>
    <t xml:space="preserve">75% of their existing HNF payments for children (as at 31st December 2024) continuing to be supported in their school up to 31st August 2026. </t>
  </si>
  <si>
    <t>If a child leaves the school during this time - the funding will ceased and will be returned to the Community of Schools' Budget.</t>
  </si>
  <si>
    <t>The Community will determine how best to use the remaining budget to support children with SEN.</t>
  </si>
  <si>
    <t xml:space="preserve">Notional SEN Top Up </t>
  </si>
  <si>
    <t xml:space="preserve">Notional SEN top-up will continue to be paid up until August 2026. A review will take place over the next year to determine the future approach to these payments </t>
  </si>
  <si>
    <t xml:space="preserve">in line with the new SEN funding model. </t>
  </si>
  <si>
    <t>During the transition period (1st April 2025 to 31st August 2026) SEN Notional Top-Up payments will be based on HNF payment claims as at 31 December 2024</t>
  </si>
  <si>
    <t xml:space="preserve">The tables belows summarises our data on HNF payments made to your school (based on agreed applications relating to 31st December 2024) </t>
  </si>
  <si>
    <t>and estimated payments for 2025-26 academic year.</t>
  </si>
  <si>
    <t>Further funding allocations to schools will be determined via Communities of Schools.</t>
  </si>
  <si>
    <t>Current High Needs Pupil Data</t>
  </si>
  <si>
    <t>ESTIMATED</t>
  </si>
  <si>
    <t>As at 31st December 2024</t>
  </si>
  <si>
    <t>Automatic Payments to School</t>
  </si>
  <si>
    <t>Community of Schools Protected Payments (75% existing allocation)</t>
  </si>
  <si>
    <t>£</t>
  </si>
  <si>
    <t>HNP</t>
  </si>
  <si>
    <t>Pupils with an ECHP (greater than £6,000)</t>
  </si>
  <si>
    <t>Pupils with an ECHP (less than £6,000)</t>
  </si>
  <si>
    <t>Subtotal number of payments (EHCP)</t>
  </si>
  <si>
    <t>Pupils on SEN Support (greater than £6,000)</t>
  </si>
  <si>
    <t>Pupils on SEN Support (less than £6,000)</t>
  </si>
  <si>
    <t>Subtotal number of payments (SEN Support)</t>
  </si>
  <si>
    <t>Total current payments</t>
  </si>
  <si>
    <t>Subtotal estimated payments 2025-26 academic year</t>
  </si>
  <si>
    <t>Total estimated payments for 2025-26 academic year (prior to additional community allocations)</t>
  </si>
  <si>
    <t>Automatic Payments and Community of Schools Protected Payments are subject to the child continuing to attend your school during 2025-26 academic year</t>
  </si>
  <si>
    <t>Payments relating to current year 6, 13 &amp; 14 children have automatically been excluded (along with Year 2 children in infant schools, pupil level data is included below)</t>
  </si>
  <si>
    <t>A separate communication will be made for children who have moved to your school who are eligible for an automatic payment (i.e. children moving to a secondary</t>
  </si>
  <si>
    <t xml:space="preserve">school at year 7 or a child moving from an infant to either a junior or primary school). </t>
  </si>
  <si>
    <t>From 1st September 2025, schools will be able to access funding from their Community of Schools' Budget to support children with SEN</t>
  </si>
  <si>
    <t>In year 1 (2025-26 academic year) existing HNF payments that will be managed through the community will be protected at 75%, subject to the child continuing to</t>
  </si>
  <si>
    <t xml:space="preserve"> attend the school.</t>
  </si>
  <si>
    <t>Notional SEN Top Up Funding</t>
  </si>
  <si>
    <t>Your SEN Notional Top-Up Funding allocation for the year is set out below (April 2025 to March 2026).</t>
  </si>
  <si>
    <t xml:space="preserve">This will be calculated on existing High Needs Funding claims as at 31st December 2024. This is a fixed sum and will be paid monthly. </t>
  </si>
  <si>
    <t>10% Notional</t>
  </si>
  <si>
    <t>Upper Threshold</t>
  </si>
  <si>
    <t xml:space="preserve">Total Notional </t>
  </si>
  <si>
    <t>SEN Top Up</t>
  </si>
  <si>
    <t>Notional SEN Top Up</t>
  </si>
  <si>
    <t>SEN TopUp</t>
  </si>
  <si>
    <t>April 2025 to March 2026</t>
  </si>
  <si>
    <t>April 2026 to August 2026</t>
  </si>
  <si>
    <t>School Pupil Level Analysis</t>
  </si>
  <si>
    <t>Pupil</t>
  </si>
  <si>
    <t>Claim Number</t>
  </si>
  <si>
    <t>Year Group</t>
  </si>
  <si>
    <t>Current</t>
  </si>
  <si>
    <t>2025-26 Estimated Payment</t>
  </si>
  <si>
    <t>Funding Category</t>
  </si>
  <si>
    <t>Payment Type</t>
  </si>
  <si>
    <t>(as at Dec 2024)</t>
  </si>
  <si>
    <t>(Subject to child continuing to attend the school)</t>
  </si>
  <si>
    <t>TOTAL</t>
  </si>
  <si>
    <t>Pupil 1</t>
  </si>
  <si>
    <t>Pupil 2</t>
  </si>
  <si>
    <t>Pupil 3</t>
  </si>
  <si>
    <t>Pupil 4</t>
  </si>
  <si>
    <t>Pupil 5</t>
  </si>
  <si>
    <t>Pupil 6</t>
  </si>
  <si>
    <t>Pupil 7</t>
  </si>
  <si>
    <t>Pupil 8</t>
  </si>
  <si>
    <t>Pupil 9</t>
  </si>
  <si>
    <t>Pupil 10</t>
  </si>
  <si>
    <t>Pupil 11</t>
  </si>
  <si>
    <t>Pupil 12</t>
  </si>
  <si>
    <t>Pupil 13</t>
  </si>
  <si>
    <t>Pupil 14</t>
  </si>
  <si>
    <t>Pupil 15</t>
  </si>
  <si>
    <t>Pupil 16</t>
  </si>
  <si>
    <t>Pupil 17</t>
  </si>
  <si>
    <t>Pupil 18</t>
  </si>
  <si>
    <t>Pupil 19</t>
  </si>
  <si>
    <t>Pupil 20</t>
  </si>
  <si>
    <t>Pupil 21</t>
  </si>
  <si>
    <t>Pupil 22</t>
  </si>
  <si>
    <t>Pupil 23</t>
  </si>
  <si>
    <t>Pupil 24</t>
  </si>
  <si>
    <t>Pupil 25</t>
  </si>
  <si>
    <t>Pupil 26</t>
  </si>
  <si>
    <t>Pupil 27</t>
  </si>
  <si>
    <t>Pupil 28</t>
  </si>
  <si>
    <t>Pupil 29</t>
  </si>
  <si>
    <t>Pupil 30</t>
  </si>
  <si>
    <t>Pupil 31</t>
  </si>
  <si>
    <t>Pupil 32</t>
  </si>
  <si>
    <t>Pupil 33</t>
  </si>
  <si>
    <t>Pupil 34</t>
  </si>
  <si>
    <t>Pupil 35</t>
  </si>
  <si>
    <t>Pupil 36</t>
  </si>
  <si>
    <t>Pupil 37</t>
  </si>
  <si>
    <t>Pupil 38</t>
  </si>
  <si>
    <t>Pupil 39</t>
  </si>
  <si>
    <t>Pupil 40</t>
  </si>
  <si>
    <t>Pupil 41</t>
  </si>
  <si>
    <t>Pupil 42</t>
  </si>
  <si>
    <t>Pupil 43</t>
  </si>
  <si>
    <t>Community</t>
  </si>
  <si>
    <t>Tariff</t>
  </si>
  <si>
    <t>Assumed Phase Transfer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</si>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</sst>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2" borderId="1" xfId="0" applyFill="1" applyBorder="1"/>
    <xf numFmtId="0" fontId="2" fillId="2" borderId="2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3" fillId="0" borderId="0" xfId="0" applyFont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7" xfId="0" applyFill="1" applyBorder="1"/>
    <xf numFmtId="0" fontId="0" fillId="2" borderId="0" xfId="0" applyFill="1" applyAlignment="1">
      <alignment horizontal="center"/>
    </xf>
    <xf numFmtId="164" fontId="0" fillId="2" borderId="0" xfId="0" applyNumberFormat="1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7" xfId="0" applyFont="1" applyFill="1" applyBorder="1"/>
    <xf numFmtId="0" fontId="4" fillId="2" borderId="0" xfId="0" applyFont="1" applyFill="1"/>
    <xf numFmtId="0" fontId="0" fillId="2" borderId="3" xfId="0" applyFill="1" applyBorder="1" applyAlignment="1">
      <alignment horizontal="center"/>
    </xf>
    <xf numFmtId="0" fontId="0" fillId="3" borderId="0" xfId="0" applyFill="1" applyAlignment="1">
      <alignment horizontal="centerContinuous"/>
    </xf>
    <xf numFmtId="0" fontId="2" fillId="3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2" fillId="4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2" fillId="4" borderId="0" xfId="0" applyFont="1" applyFill="1" applyAlignment="1">
      <alignment horizontal="centerContinuous" wrapText="1"/>
    </xf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2" borderId="14" xfId="0" applyFill="1" applyBorder="1"/>
    <xf numFmtId="164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right"/>
    </xf>
    <xf numFmtId="164" fontId="2" fillId="4" borderId="15" xfId="0" applyNumberFormat="1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164" fontId="0" fillId="2" borderId="16" xfId="0" applyNumberFormat="1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164" fontId="2" fillId="2" borderId="17" xfId="0" applyNumberFormat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164" fontId="0" fillId="4" borderId="13" xfId="0" applyNumberFormat="1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16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64" fontId="2" fillId="3" borderId="17" xfId="0" applyNumberFormat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right" vertical="center"/>
    </xf>
    <xf numFmtId="164" fontId="2" fillId="4" borderId="17" xfId="0" applyNumberFormat="1" applyFont="1" applyFill="1" applyBorder="1" applyAlignment="1">
      <alignment horizontal="right" vertical="center"/>
    </xf>
    <xf numFmtId="0" fontId="2" fillId="4" borderId="17" xfId="0" applyFont="1" applyFill="1" applyBorder="1" applyAlignment="1">
      <alignment horizontal="right" vertical="center"/>
    </xf>
    <xf numFmtId="0" fontId="2" fillId="2" borderId="0" xfId="0" applyFont="1" applyFill="1"/>
    <xf numFmtId="164" fontId="2" fillId="2" borderId="0" xfId="0" applyNumberFormat="1" applyFont="1" applyFill="1"/>
    <xf numFmtId="164" fontId="0" fillId="2" borderId="10" xfId="0" applyNumberFormat="1" applyFill="1" applyBorder="1"/>
    <xf numFmtId="0" fontId="0" fillId="4" borderId="1" xfId="0" applyFill="1" applyBorder="1"/>
    <xf numFmtId="0" fontId="2" fillId="4" borderId="2" xfId="0" applyFont="1" applyFill="1" applyBorder="1" applyAlignment="1">
      <alignment horizontal="centerContinuous"/>
    </xf>
    <xf numFmtId="0" fontId="0" fillId="4" borderId="2" xfId="0" applyFill="1" applyBorder="1" applyAlignment="1">
      <alignment horizontal="centerContinuous"/>
    </xf>
    <xf numFmtId="0" fontId="0" fillId="4" borderId="3" xfId="0" applyFill="1" applyBorder="1" applyAlignment="1">
      <alignment horizontal="centerContinuous"/>
    </xf>
    <xf numFmtId="0" fontId="2" fillId="4" borderId="7" xfId="0" applyFont="1" applyFill="1" applyBorder="1"/>
    <xf numFmtId="0" fontId="4" fillId="4" borderId="0" xfId="0" applyFont="1" applyFill="1"/>
    <xf numFmtId="0" fontId="2" fillId="4" borderId="0" xfId="0" applyFont="1" applyFill="1"/>
    <xf numFmtId="164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8" xfId="0" applyFont="1" applyFill="1" applyBorder="1" applyAlignment="1">
      <alignment horizontal="centerContinuous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8" xfId="0" applyFont="1" applyFill="1" applyBorder="1"/>
    <xf numFmtId="0" fontId="2" fillId="4" borderId="12" xfId="0" applyFont="1" applyFill="1" applyBorder="1"/>
    <xf numFmtId="0" fontId="0" fillId="4" borderId="13" xfId="0" applyFill="1" applyBorder="1"/>
    <xf numFmtId="17" fontId="0" fillId="4" borderId="13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3" xfId="0" applyFill="1" applyBorder="1" applyAlignment="1">
      <alignment horizontal="centerContinuous"/>
    </xf>
    <xf numFmtId="0" fontId="2" fillId="4" borderId="14" xfId="0" applyFont="1" applyFill="1" applyBorder="1"/>
    <xf numFmtId="164" fontId="0" fillId="4" borderId="0" xfId="0" applyNumberFormat="1" applyFill="1"/>
    <xf numFmtId="164" fontId="2" fillId="4" borderId="0" xfId="0" applyNumberFormat="1" applyFont="1" applyFill="1"/>
    <xf numFmtId="164" fontId="2" fillId="4" borderId="0" xfId="0" applyNumberFormat="1" applyFont="1" applyFill="1" applyAlignment="1">
      <alignment horizontal="left"/>
    </xf>
    <xf numFmtId="164" fontId="2" fillId="4" borderId="0" xfId="0" applyNumberFormat="1" applyFont="1" applyFill="1" applyAlignment="1">
      <alignment horizontal="right"/>
    </xf>
    <xf numFmtId="0" fontId="2" fillId="4" borderId="9" xfId="0" applyFont="1" applyFill="1" applyBorder="1"/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/>
    <xf numFmtId="0" fontId="0" fillId="4" borderId="4" xfId="0" applyFill="1" applyBorder="1"/>
    <xf numFmtId="0" fontId="2" fillId="4" borderId="5" xfId="0" applyFont="1" applyFill="1" applyBorder="1" applyAlignment="1">
      <alignment horizontal="centerContinuous"/>
    </xf>
    <xf numFmtId="0" fontId="0" fillId="4" borderId="5" xfId="0" applyFill="1" applyBorder="1" applyAlignment="1">
      <alignment horizontal="centerContinuous"/>
    </xf>
    <xf numFmtId="0" fontId="0" fillId="4" borderId="6" xfId="0" applyFill="1" applyBorder="1" applyAlignment="1">
      <alignment horizontal="centerContinuous"/>
    </xf>
    <xf numFmtId="0" fontId="1" fillId="0" borderId="0" xfId="0" applyFont="1"/>
    <xf numFmtId="164" fontId="0" fillId="4" borderId="0" xfId="0" applyNumberFormat="1" applyFill="1" applyAlignment="1">
      <alignment horizontal="center" wrapText="1"/>
    </xf>
    <xf numFmtId="164" fontId="0" fillId="4" borderId="0" xfId="0" applyNumberFormat="1" applyFill="1" applyAlignment="1">
      <alignment horizontal="centerContinuous"/>
    </xf>
    <xf numFmtId="0" fontId="2" fillId="4" borderId="8" xfId="0" applyFont="1" applyFill="1" applyBorder="1" applyAlignment="1">
      <alignment horizontal="center"/>
    </xf>
    <xf numFmtId="0" fontId="2" fillId="0" borderId="0" xfId="0" applyFont="1"/>
    <xf numFmtId="0" fontId="0" fillId="4" borderId="12" xfId="0" applyFill="1" applyBorder="1"/>
    <xf numFmtId="164" fontId="0" fillId="4" borderId="13" xfId="0" applyNumberFormat="1" applyFill="1" applyBorder="1" applyAlignment="1">
      <alignment horizontal="center"/>
    </xf>
    <xf numFmtId="0" fontId="2" fillId="4" borderId="13" xfId="0" applyFont="1" applyFill="1" applyBorder="1" applyAlignment="1">
      <alignment horizontal="centerContinuous"/>
    </xf>
    <xf numFmtId="164" fontId="0" fillId="4" borderId="13" xfId="0" applyNumberFormat="1" applyFill="1" applyBorder="1" applyAlignment="1">
      <alignment horizontal="centerContinuous"/>
    </xf>
    <xf numFmtId="0" fontId="0" fillId="4" borderId="14" xfId="0" applyFill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 applyAlignment="1">
      <alignment horizontal="center"/>
    </xf>
    <xf numFmtId="0" fontId="3" fillId="0" borderId="0" xfId="0" applyFont="1" applyAlignment="1">
      <alignment horizontal="right"/>
    </xf>
    <xf numFmtId="164" fontId="0" fillId="4" borderId="0" xfId="0" applyNumberFormat="1" applyFill="1" applyAlignment="1">
      <alignment horizontal="left"/>
    </xf>
    <xf numFmtId="0" fontId="0" fillId="4" borderId="8" xfId="0" applyFill="1" applyBorder="1"/>
    <xf numFmtId="0" fontId="2" fillId="4" borderId="0" xfId="0" applyFont="1" applyFill="1" applyAlignment="1">
      <alignment horizontal="right"/>
    </xf>
    <xf numFmtId="164" fontId="2" fillId="4" borderId="8" xfId="0" applyNumberFormat="1" applyFont="1" applyFill="1" applyBorder="1" applyAlignment="1">
      <alignment horizontal="right"/>
    </xf>
    <xf numFmtId="0" fontId="0" fillId="4" borderId="9" xfId="0" applyFill="1" applyBorder="1"/>
    <xf numFmtId="0" fontId="0" fillId="4" borderId="10" xfId="0" applyFill="1" applyBorder="1"/>
    <xf numFmtId="0" fontId="0" fillId="4" borderId="10" xfId="0" applyFill="1" applyBorder="1" applyAlignment="1">
      <alignment horizontal="center"/>
    </xf>
    <xf numFmtId="164" fontId="0" fillId="4" borderId="10" xfId="0" applyNumberFormat="1" applyFill="1" applyBorder="1" applyAlignment="1">
      <alignment horizontal="right"/>
    </xf>
    <xf numFmtId="164" fontId="0" fillId="4" borderId="10" xfId="0" applyNumberFormat="1" applyFill="1" applyBorder="1"/>
    <xf numFmtId="164" fontId="0" fillId="4" borderId="10" xfId="0" applyNumberFormat="1" applyFill="1" applyBorder="1" applyAlignment="1">
      <alignment horizontal="left"/>
    </xf>
    <xf numFmtId="0" fontId="0" fillId="4" borderId="11" xfId="0" applyFill="1" applyBorder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FBCC-5ED8-44B8-AADC-3B745D0B4CD0}">
  <sheetPr>
    <pageSetUpPr fitToPage="1"/>
  </sheetPr>
  <dimension ref="A1:P129"/>
  <sheetViews>
    <sheetView showGridLines="0" tabSelected="1" workbookViewId="0">
      <pane ySplit="8" topLeftCell="A9" activePane="bottomLeft" state="frozen"/>
      <selection activeCell="H14" sqref="H14"/>
      <selection pane="bottomLeft" activeCell="E7" sqref="E7:G7"/>
    </sheetView>
  </sheetViews>
  <sheetFormatPr defaultRowHeight="14.5" outlineLevelRow="1" x14ac:dyDescent="0.35"/>
  <cols>
    <col min="1" max="1" width="7" style="1" bestFit="1" customWidth="1"/>
    <col min="2" max="2" width="3.7265625" customWidth="1"/>
    <col min="3" max="5" width="14.7265625" customWidth="1"/>
    <col min="6" max="6" width="14.7265625" style="2" customWidth="1"/>
    <col min="7" max="7" width="15.26953125" customWidth="1"/>
    <col min="8" max="8" width="3.7265625" customWidth="1"/>
    <col min="9" max="10" width="14.7265625" customWidth="1"/>
    <col min="11" max="11" width="3.7265625" customWidth="1"/>
    <col min="12" max="13" width="16.7265625" customWidth="1"/>
    <col min="14" max="14" width="4.7265625" customWidth="1"/>
  </cols>
  <sheetData>
    <row r="1" spans="1:16" ht="15" thickBot="1" x14ac:dyDescent="0.4"/>
    <row r="2" spans="1:16" ht="29.5" thickBot="1" x14ac:dyDescent="0.4">
      <c r="B2" s="3"/>
      <c r="C2" s="4" t="s">
        <v>0</v>
      </c>
      <c r="D2" s="5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6" x14ac:dyDescent="0.35">
      <c r="B3" s="8"/>
      <c r="C3" s="9"/>
      <c r="D3" s="9"/>
      <c r="E3" s="9"/>
      <c r="F3" s="10"/>
      <c r="G3" s="9"/>
      <c r="H3" s="9"/>
      <c r="I3" s="9"/>
      <c r="J3" s="9"/>
      <c r="K3" s="9"/>
      <c r="L3" s="10"/>
      <c r="M3" s="9"/>
      <c r="N3" s="11"/>
    </row>
    <row r="4" spans="1:16" s="19" customFormat="1" x14ac:dyDescent="0.35">
      <c r="A4" s="12"/>
      <c r="B4" s="13"/>
      <c r="C4" s="14" t="s">
        <v>1</v>
      </c>
      <c r="D4" s="15"/>
      <c r="E4" s="124"/>
      <c r="F4" s="124"/>
      <c r="G4" s="124"/>
      <c r="H4" s="14"/>
      <c r="I4" s="14"/>
      <c r="J4" s="16"/>
      <c r="K4" s="16"/>
      <c r="L4" s="17"/>
      <c r="M4" s="15"/>
      <c r="N4" s="18"/>
      <c r="O4"/>
      <c r="P4"/>
    </row>
    <row r="5" spans="1:16" x14ac:dyDescent="0.35">
      <c r="B5" s="20"/>
      <c r="C5" s="14" t="s">
        <v>2</v>
      </c>
      <c r="D5" s="14"/>
      <c r="E5" s="124"/>
      <c r="F5" s="124"/>
      <c r="G5" s="124"/>
      <c r="H5" s="14"/>
      <c r="I5" s="14"/>
      <c r="J5" s="14"/>
      <c r="K5" s="14"/>
      <c r="L5" s="22"/>
      <c r="M5" s="14"/>
      <c r="N5" s="23"/>
    </row>
    <row r="6" spans="1:16" x14ac:dyDescent="0.35">
      <c r="B6" s="20"/>
      <c r="C6" s="14" t="s">
        <v>3</v>
      </c>
      <c r="D6" s="14"/>
      <c r="E6" s="124"/>
      <c r="F6" s="124"/>
      <c r="G6" s="124"/>
      <c r="H6" s="14"/>
      <c r="I6" s="14"/>
      <c r="J6" s="14"/>
      <c r="K6" s="14"/>
      <c r="L6" s="22"/>
      <c r="M6" s="14"/>
      <c r="N6" s="23"/>
    </row>
    <row r="7" spans="1:16" x14ac:dyDescent="0.35">
      <c r="B7" s="20"/>
      <c r="C7" s="14" t="s">
        <v>4</v>
      </c>
      <c r="D7" s="14"/>
      <c r="E7" s="124"/>
      <c r="F7" s="124"/>
      <c r="G7" s="124"/>
      <c r="H7" s="14"/>
      <c r="I7" s="14"/>
      <c r="J7" s="14"/>
      <c r="K7" s="14"/>
      <c r="L7" s="14"/>
      <c r="M7" s="14"/>
      <c r="N7" s="23"/>
    </row>
    <row r="8" spans="1:16" ht="15" thickBot="1" x14ac:dyDescent="0.4">
      <c r="B8" s="24"/>
      <c r="C8" s="25"/>
      <c r="D8" s="25"/>
      <c r="E8" s="25"/>
      <c r="F8" s="26"/>
      <c r="G8" s="25"/>
      <c r="H8" s="25"/>
      <c r="I8" s="25"/>
      <c r="J8" s="25"/>
      <c r="K8" s="25"/>
      <c r="L8" s="25"/>
      <c r="M8" s="25"/>
      <c r="N8" s="27"/>
    </row>
    <row r="9" spans="1:16" ht="15" thickBot="1" x14ac:dyDescent="0.4">
      <c r="B9" s="3"/>
      <c r="C9" s="5" t="s">
        <v>5</v>
      </c>
      <c r="D9" s="5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6" outlineLevel="1" x14ac:dyDescent="0.35">
      <c r="B10" s="28"/>
      <c r="C10" s="29" t="s">
        <v>6</v>
      </c>
      <c r="D10" s="29"/>
      <c r="E10" s="9"/>
      <c r="F10" s="10"/>
      <c r="G10" s="9"/>
      <c r="H10" s="9"/>
      <c r="I10" s="9"/>
      <c r="J10" s="9"/>
      <c r="K10" s="9"/>
      <c r="L10" s="9"/>
      <c r="M10" s="9"/>
      <c r="N10" s="11"/>
    </row>
    <row r="11" spans="1:16" outlineLevel="1" x14ac:dyDescent="0.35">
      <c r="B11" s="20"/>
      <c r="C11" s="14" t="s">
        <v>7</v>
      </c>
      <c r="D11" s="14"/>
      <c r="E11" s="14"/>
      <c r="F11" s="21"/>
      <c r="G11" s="14"/>
      <c r="H11" s="14"/>
      <c r="I11" s="14"/>
      <c r="J11" s="14"/>
      <c r="K11" s="14"/>
      <c r="L11" s="14"/>
      <c r="M11" s="14"/>
      <c r="N11" s="23"/>
    </row>
    <row r="12" spans="1:16" outlineLevel="1" x14ac:dyDescent="0.35">
      <c r="B12" s="20"/>
      <c r="C12" s="14" t="s">
        <v>8</v>
      </c>
      <c r="D12" s="14"/>
      <c r="E12" s="14"/>
      <c r="F12" s="21"/>
      <c r="G12" s="14"/>
      <c r="H12" s="14"/>
      <c r="I12" s="14"/>
      <c r="J12" s="14"/>
      <c r="K12" s="14"/>
      <c r="L12" s="14"/>
      <c r="M12" s="14"/>
      <c r="N12" s="23"/>
    </row>
    <row r="13" spans="1:16" outlineLevel="1" x14ac:dyDescent="0.35">
      <c r="B13" s="20"/>
      <c r="C13" s="14" t="s">
        <v>9</v>
      </c>
      <c r="D13" s="14"/>
      <c r="E13" s="14"/>
      <c r="F13" s="21"/>
      <c r="G13" s="14"/>
      <c r="H13" s="14"/>
      <c r="I13" s="14"/>
      <c r="J13" s="14"/>
      <c r="K13" s="14"/>
      <c r="L13" s="14"/>
      <c r="M13" s="14"/>
      <c r="N13" s="23"/>
    </row>
    <row r="14" spans="1:16" outlineLevel="1" x14ac:dyDescent="0.35">
      <c r="B14" s="20"/>
      <c r="C14" s="14" t="s">
        <v>10</v>
      </c>
      <c r="D14" s="14"/>
      <c r="E14" s="14"/>
      <c r="F14" s="21"/>
      <c r="G14" s="14"/>
      <c r="H14" s="14"/>
      <c r="I14" s="14"/>
      <c r="J14" s="14"/>
      <c r="K14" s="14"/>
      <c r="L14" s="14"/>
      <c r="M14" s="14"/>
      <c r="N14" s="23"/>
    </row>
    <row r="15" spans="1:16" outlineLevel="1" x14ac:dyDescent="0.35">
      <c r="B15" s="20"/>
      <c r="C15" s="14"/>
      <c r="D15" s="14"/>
      <c r="E15" s="14"/>
      <c r="F15" s="21"/>
      <c r="G15" s="14"/>
      <c r="H15" s="14"/>
      <c r="I15" s="14"/>
      <c r="J15" s="14"/>
      <c r="K15" s="14"/>
      <c r="L15" s="14"/>
      <c r="M15" s="14"/>
      <c r="N15" s="23"/>
    </row>
    <row r="16" spans="1:16" outlineLevel="1" x14ac:dyDescent="0.35">
      <c r="B16" s="30"/>
      <c r="C16" s="31" t="s">
        <v>11</v>
      </c>
      <c r="D16" s="14"/>
      <c r="E16" s="14"/>
      <c r="F16" s="21"/>
      <c r="G16" s="14"/>
      <c r="H16" s="14"/>
      <c r="I16" s="14"/>
      <c r="J16" s="14"/>
      <c r="K16" s="14"/>
      <c r="L16" s="14"/>
      <c r="M16" s="14"/>
      <c r="N16" s="23"/>
    </row>
    <row r="17" spans="2:14" outlineLevel="1" x14ac:dyDescent="0.35">
      <c r="B17" s="20"/>
      <c r="C17" s="14" t="s">
        <v>12</v>
      </c>
      <c r="D17" s="14"/>
      <c r="E17" s="14"/>
      <c r="F17" s="21"/>
      <c r="G17" s="14"/>
      <c r="H17" s="14"/>
      <c r="I17" s="14"/>
      <c r="J17" s="14"/>
      <c r="K17" s="14"/>
      <c r="L17" s="14"/>
      <c r="M17" s="14"/>
      <c r="N17" s="23"/>
    </row>
    <row r="18" spans="2:14" outlineLevel="1" x14ac:dyDescent="0.35">
      <c r="B18" s="20"/>
      <c r="C18" s="14"/>
      <c r="D18" s="14"/>
      <c r="E18" s="14"/>
      <c r="F18" s="21"/>
      <c r="G18" s="14"/>
      <c r="H18" s="14"/>
      <c r="I18" s="14"/>
      <c r="J18" s="14"/>
      <c r="K18" s="14"/>
      <c r="L18" s="14"/>
      <c r="M18" s="14"/>
      <c r="N18" s="23"/>
    </row>
    <row r="19" spans="2:14" outlineLevel="1" x14ac:dyDescent="0.35">
      <c r="B19" s="30"/>
      <c r="C19" s="31" t="s">
        <v>13</v>
      </c>
      <c r="D19" s="14"/>
      <c r="E19" s="14"/>
      <c r="F19" s="21"/>
      <c r="G19" s="14"/>
      <c r="H19" s="14"/>
      <c r="I19" s="14"/>
      <c r="J19" s="14"/>
      <c r="K19" s="14"/>
      <c r="L19" s="14"/>
      <c r="M19" s="14"/>
      <c r="N19" s="23"/>
    </row>
    <row r="20" spans="2:14" outlineLevel="1" x14ac:dyDescent="0.35">
      <c r="B20" s="20"/>
      <c r="C20" s="14" t="s">
        <v>14</v>
      </c>
      <c r="D20" s="14"/>
      <c r="E20" s="14"/>
      <c r="F20" s="21"/>
      <c r="G20" s="14"/>
      <c r="H20" s="14"/>
      <c r="I20" s="14"/>
      <c r="J20" s="14"/>
      <c r="K20" s="14"/>
      <c r="L20" s="14"/>
      <c r="M20" s="14"/>
      <c r="N20" s="23"/>
    </row>
    <row r="21" spans="2:14" outlineLevel="1" x14ac:dyDescent="0.35">
      <c r="B21" s="20"/>
      <c r="C21" s="14" t="s">
        <v>15</v>
      </c>
      <c r="D21" s="14"/>
      <c r="E21" s="14"/>
      <c r="F21" s="21"/>
      <c r="G21" s="14"/>
      <c r="H21" s="14"/>
      <c r="I21" s="14"/>
      <c r="J21" s="14"/>
      <c r="K21" s="14"/>
      <c r="L21" s="14"/>
      <c r="M21" s="14"/>
      <c r="N21" s="23"/>
    </row>
    <row r="22" spans="2:14" outlineLevel="1" x14ac:dyDescent="0.35">
      <c r="B22" s="20"/>
      <c r="C22" s="14" t="s">
        <v>16</v>
      </c>
      <c r="D22" s="14"/>
      <c r="E22" s="14"/>
      <c r="F22" s="21"/>
      <c r="G22" s="14"/>
      <c r="H22" s="14"/>
      <c r="I22" s="14"/>
      <c r="J22" s="14"/>
      <c r="K22" s="14"/>
      <c r="L22" s="14"/>
      <c r="M22" s="14"/>
      <c r="N22" s="23"/>
    </row>
    <row r="23" spans="2:14" outlineLevel="1" x14ac:dyDescent="0.35">
      <c r="B23" s="20"/>
      <c r="C23" s="14" t="s">
        <v>17</v>
      </c>
      <c r="D23" s="14"/>
      <c r="E23" s="14"/>
      <c r="F23" s="21"/>
      <c r="G23" s="14"/>
      <c r="H23" s="14"/>
      <c r="I23" s="14"/>
      <c r="J23" s="14"/>
      <c r="K23" s="14"/>
      <c r="L23" s="14"/>
      <c r="M23" s="14"/>
      <c r="N23" s="23"/>
    </row>
    <row r="24" spans="2:14" outlineLevel="1" x14ac:dyDescent="0.35">
      <c r="B24" s="20"/>
      <c r="C24" s="14" t="s">
        <v>18</v>
      </c>
      <c r="D24" s="14"/>
      <c r="E24" s="14"/>
      <c r="F24" s="21"/>
      <c r="G24" s="14"/>
      <c r="H24" s="14"/>
      <c r="I24" s="14"/>
      <c r="J24" s="14"/>
      <c r="K24" s="14"/>
      <c r="L24" s="14"/>
      <c r="M24" s="14"/>
      <c r="N24" s="23"/>
    </row>
    <row r="25" spans="2:14" outlineLevel="1" x14ac:dyDescent="0.35">
      <c r="B25" s="20"/>
      <c r="C25" s="14" t="s">
        <v>19</v>
      </c>
      <c r="D25" s="14"/>
      <c r="E25" s="14"/>
      <c r="F25" s="21"/>
      <c r="G25" s="14"/>
      <c r="H25" s="14"/>
      <c r="I25" s="14"/>
      <c r="J25" s="14"/>
      <c r="K25" s="14"/>
      <c r="L25" s="14"/>
      <c r="M25" s="14"/>
      <c r="N25" s="23"/>
    </row>
    <row r="26" spans="2:14" outlineLevel="1" x14ac:dyDescent="0.35">
      <c r="B26" s="20"/>
      <c r="C26" s="14" t="s">
        <v>20</v>
      </c>
      <c r="D26" s="14"/>
      <c r="E26" s="14"/>
      <c r="F26" s="21"/>
      <c r="G26" s="14"/>
      <c r="H26" s="14"/>
      <c r="I26" s="14"/>
      <c r="J26" s="14"/>
      <c r="K26" s="14"/>
      <c r="L26" s="14"/>
      <c r="M26" s="14"/>
      <c r="N26" s="23"/>
    </row>
    <row r="27" spans="2:14" outlineLevel="1" x14ac:dyDescent="0.35">
      <c r="B27" s="20"/>
      <c r="C27" s="14"/>
      <c r="D27" s="14"/>
      <c r="E27" s="14"/>
      <c r="F27" s="21"/>
      <c r="G27" s="14"/>
      <c r="H27" s="14"/>
      <c r="I27" s="14"/>
      <c r="J27" s="14"/>
      <c r="K27" s="14"/>
      <c r="L27" s="14"/>
      <c r="M27" s="14"/>
      <c r="N27" s="23"/>
    </row>
    <row r="28" spans="2:14" outlineLevel="1" x14ac:dyDescent="0.35">
      <c r="B28" s="30"/>
      <c r="C28" s="31" t="s">
        <v>21</v>
      </c>
      <c r="D28" s="14"/>
      <c r="E28" s="14"/>
      <c r="F28" s="21"/>
      <c r="G28" s="14"/>
      <c r="H28" s="14"/>
      <c r="I28" s="14"/>
      <c r="J28" s="14"/>
      <c r="K28" s="14"/>
      <c r="L28" s="14"/>
      <c r="M28" s="14"/>
      <c r="N28" s="23"/>
    </row>
    <row r="29" spans="2:14" outlineLevel="1" x14ac:dyDescent="0.35">
      <c r="B29" s="20"/>
      <c r="C29" s="14" t="s">
        <v>22</v>
      </c>
      <c r="D29" s="14"/>
      <c r="E29" s="14"/>
      <c r="F29" s="21"/>
      <c r="G29" s="14"/>
      <c r="H29" s="14"/>
      <c r="I29" s="14"/>
      <c r="J29" s="14"/>
      <c r="K29" s="14"/>
      <c r="L29" s="14"/>
      <c r="M29" s="14"/>
      <c r="N29" s="23"/>
    </row>
    <row r="30" spans="2:14" outlineLevel="1" x14ac:dyDescent="0.35">
      <c r="B30" s="20"/>
      <c r="C30" s="14" t="s">
        <v>23</v>
      </c>
      <c r="D30" s="14"/>
      <c r="E30" s="14"/>
      <c r="F30" s="21"/>
      <c r="G30" s="14"/>
      <c r="H30" s="14"/>
      <c r="I30" s="14"/>
      <c r="J30" s="14"/>
      <c r="K30" s="14"/>
      <c r="L30" s="14"/>
      <c r="M30" s="14"/>
      <c r="N30" s="23"/>
    </row>
    <row r="31" spans="2:14" outlineLevel="1" x14ac:dyDescent="0.35">
      <c r="B31" s="20"/>
      <c r="C31" s="14" t="s">
        <v>24</v>
      </c>
      <c r="D31" s="14"/>
      <c r="E31" s="14"/>
      <c r="F31" s="21"/>
      <c r="G31" s="14"/>
      <c r="H31" s="14"/>
      <c r="I31" s="14"/>
      <c r="J31" s="14"/>
      <c r="K31" s="14"/>
      <c r="L31" s="14"/>
      <c r="M31" s="14"/>
      <c r="N31" s="23"/>
    </row>
    <row r="32" spans="2:14" outlineLevel="1" x14ac:dyDescent="0.35">
      <c r="B32" s="20"/>
      <c r="C32" s="14" t="s">
        <v>25</v>
      </c>
      <c r="D32" s="14"/>
      <c r="E32" s="14"/>
      <c r="F32" s="21"/>
      <c r="G32" s="14"/>
      <c r="H32" s="14"/>
      <c r="I32" s="14"/>
      <c r="J32" s="14"/>
      <c r="K32" s="14"/>
      <c r="L32" s="14"/>
      <c r="M32" s="14"/>
      <c r="N32" s="23"/>
    </row>
    <row r="33" spans="2:14" outlineLevel="1" x14ac:dyDescent="0.35">
      <c r="B33" s="20"/>
      <c r="C33" s="14" t="s">
        <v>26</v>
      </c>
      <c r="D33" s="14"/>
      <c r="E33" s="14"/>
      <c r="F33" s="21"/>
      <c r="G33" s="14"/>
      <c r="H33" s="14"/>
      <c r="I33" s="14"/>
      <c r="J33" s="14"/>
      <c r="K33" s="14"/>
      <c r="L33" s="14"/>
      <c r="M33" s="14"/>
      <c r="N33" s="23"/>
    </row>
    <row r="34" spans="2:14" outlineLevel="1" x14ac:dyDescent="0.35">
      <c r="B34" s="20"/>
      <c r="C34" s="14" t="s">
        <v>27</v>
      </c>
      <c r="D34" s="14"/>
      <c r="E34" s="14"/>
      <c r="F34" s="21"/>
      <c r="G34" s="14"/>
      <c r="H34" s="14"/>
      <c r="I34" s="14"/>
      <c r="J34" s="14"/>
      <c r="K34" s="14"/>
      <c r="L34" s="14"/>
      <c r="M34" s="14"/>
      <c r="N34" s="23"/>
    </row>
    <row r="35" spans="2:14" outlineLevel="1" x14ac:dyDescent="0.35">
      <c r="B35" s="20"/>
      <c r="C35" s="14" t="s">
        <v>28</v>
      </c>
      <c r="D35" s="14"/>
      <c r="E35" s="14"/>
      <c r="F35" s="21"/>
      <c r="G35" s="14"/>
      <c r="H35" s="14"/>
      <c r="I35" s="14"/>
      <c r="J35" s="14"/>
      <c r="K35" s="14"/>
      <c r="L35" s="14"/>
      <c r="M35" s="14"/>
      <c r="N35" s="23"/>
    </row>
    <row r="36" spans="2:14" outlineLevel="1" x14ac:dyDescent="0.35">
      <c r="B36" s="20"/>
      <c r="C36" s="14"/>
      <c r="D36" s="14"/>
      <c r="E36" s="14"/>
      <c r="F36" s="21"/>
      <c r="G36" s="14"/>
      <c r="H36" s="14"/>
      <c r="I36" s="14"/>
      <c r="J36" s="14"/>
      <c r="K36" s="14"/>
      <c r="L36" s="14"/>
      <c r="M36" s="14"/>
      <c r="N36" s="23"/>
    </row>
    <row r="37" spans="2:14" outlineLevel="1" x14ac:dyDescent="0.35">
      <c r="B37" s="20"/>
      <c r="C37" s="31" t="s">
        <v>29</v>
      </c>
      <c r="D37" s="14"/>
      <c r="E37" s="14"/>
      <c r="F37" s="21"/>
      <c r="G37" s="14"/>
      <c r="H37" s="14"/>
      <c r="I37" s="14"/>
      <c r="J37" s="14"/>
      <c r="K37" s="14"/>
      <c r="L37" s="14"/>
      <c r="M37" s="14"/>
      <c r="N37" s="23"/>
    </row>
    <row r="38" spans="2:14" outlineLevel="1" x14ac:dyDescent="0.35">
      <c r="B38" s="20"/>
      <c r="C38" s="14" t="s">
        <v>30</v>
      </c>
      <c r="D38" s="14"/>
      <c r="E38" s="14"/>
      <c r="F38" s="21"/>
      <c r="G38" s="14"/>
      <c r="H38" s="14"/>
      <c r="I38" s="14"/>
      <c r="J38" s="14"/>
      <c r="K38" s="14"/>
      <c r="L38" s="14"/>
      <c r="M38" s="14"/>
      <c r="N38" s="23"/>
    </row>
    <row r="39" spans="2:14" outlineLevel="1" x14ac:dyDescent="0.35">
      <c r="B39" s="20"/>
      <c r="C39" s="14" t="s">
        <v>31</v>
      </c>
      <c r="D39" s="14"/>
      <c r="E39" s="14"/>
      <c r="F39" s="21"/>
      <c r="G39" s="14"/>
      <c r="H39" s="14"/>
      <c r="I39" s="14"/>
      <c r="J39" s="14"/>
      <c r="K39" s="14"/>
      <c r="L39" s="14"/>
      <c r="M39" s="14"/>
      <c r="N39" s="23"/>
    </row>
    <row r="40" spans="2:14" outlineLevel="1" x14ac:dyDescent="0.35">
      <c r="B40" s="20"/>
      <c r="C40" s="14" t="s">
        <v>32</v>
      </c>
      <c r="D40" s="14"/>
      <c r="E40" s="14"/>
      <c r="F40" s="21"/>
      <c r="G40" s="14"/>
      <c r="H40" s="14"/>
      <c r="I40" s="14"/>
      <c r="J40" s="14"/>
      <c r="K40" s="14"/>
      <c r="L40" s="14"/>
      <c r="M40" s="14"/>
      <c r="N40" s="23"/>
    </row>
    <row r="41" spans="2:14" outlineLevel="1" x14ac:dyDescent="0.35">
      <c r="B41" s="20"/>
      <c r="C41" s="14"/>
      <c r="D41" s="14"/>
      <c r="E41" s="14"/>
      <c r="F41" s="21"/>
      <c r="G41" s="14"/>
      <c r="H41" s="14"/>
      <c r="I41" s="14"/>
      <c r="J41" s="14"/>
      <c r="K41" s="14"/>
      <c r="L41" s="14"/>
      <c r="M41" s="14"/>
      <c r="N41" s="23"/>
    </row>
    <row r="42" spans="2:14" outlineLevel="1" x14ac:dyDescent="0.35">
      <c r="B42" s="20"/>
      <c r="C42" s="14" t="s">
        <v>33</v>
      </c>
      <c r="D42" s="14"/>
      <c r="E42" s="14"/>
      <c r="F42" s="21"/>
      <c r="G42" s="14"/>
      <c r="H42" s="14"/>
      <c r="I42" s="14"/>
      <c r="J42" s="14"/>
      <c r="K42" s="14"/>
      <c r="L42" s="14"/>
      <c r="M42" s="14"/>
      <c r="N42" s="23"/>
    </row>
    <row r="43" spans="2:14" outlineLevel="1" x14ac:dyDescent="0.35">
      <c r="B43" s="20"/>
      <c r="C43" s="14" t="s">
        <v>34</v>
      </c>
      <c r="D43" s="14"/>
      <c r="E43" s="14"/>
      <c r="F43" s="21"/>
      <c r="G43" s="14"/>
      <c r="H43" s="14"/>
      <c r="I43" s="14"/>
      <c r="J43" s="14"/>
      <c r="K43" s="14"/>
      <c r="L43" s="14"/>
      <c r="M43" s="14"/>
      <c r="N43" s="23"/>
    </row>
    <row r="44" spans="2:14" outlineLevel="1" x14ac:dyDescent="0.35">
      <c r="B44" s="20"/>
      <c r="C44" s="14" t="s">
        <v>35</v>
      </c>
      <c r="D44" s="14"/>
      <c r="E44" s="14"/>
      <c r="F44" s="21"/>
      <c r="G44" s="14"/>
      <c r="H44" s="14"/>
      <c r="I44" s="14"/>
      <c r="J44" s="14"/>
      <c r="K44" s="14"/>
      <c r="L44" s="14"/>
      <c r="M44" s="14"/>
      <c r="N44" s="23"/>
    </row>
    <row r="45" spans="2:14" ht="15" outlineLevel="1" thickBot="1" x14ac:dyDescent="0.4">
      <c r="B45" s="24"/>
      <c r="C45" s="25"/>
      <c r="D45" s="25"/>
      <c r="E45" s="25"/>
      <c r="F45" s="26"/>
      <c r="G45" s="25"/>
      <c r="H45" s="25"/>
      <c r="I45" s="25"/>
      <c r="J45" s="25"/>
      <c r="K45" s="25"/>
      <c r="L45" s="25"/>
      <c r="M45" s="25"/>
      <c r="N45" s="27"/>
    </row>
    <row r="46" spans="2:14" ht="15" thickBot="1" x14ac:dyDescent="0.4">
      <c r="B46" s="3"/>
      <c r="C46" s="5" t="s">
        <v>36</v>
      </c>
      <c r="D46" s="5"/>
      <c r="E46" s="6"/>
      <c r="F46" s="6"/>
      <c r="G46" s="6"/>
      <c r="H46" s="6"/>
      <c r="I46" s="6"/>
      <c r="J46" s="6"/>
      <c r="K46" s="6"/>
      <c r="L46" s="6"/>
      <c r="M46" s="6"/>
      <c r="N46" s="32"/>
    </row>
    <row r="47" spans="2:14" x14ac:dyDescent="0.35">
      <c r="B47" s="20"/>
      <c r="C47" s="14"/>
      <c r="D47" s="14"/>
      <c r="E47" s="14"/>
      <c r="F47" s="21"/>
      <c r="G47" s="14"/>
      <c r="H47" s="14"/>
      <c r="I47" s="33" t="s">
        <v>37</v>
      </c>
      <c r="J47" s="34"/>
      <c r="K47" s="14"/>
      <c r="L47" s="35" t="s">
        <v>37</v>
      </c>
      <c r="M47" s="36"/>
      <c r="N47" s="23"/>
    </row>
    <row r="48" spans="2:14" ht="29" x14ac:dyDescent="0.35">
      <c r="B48" s="20"/>
      <c r="C48" s="14"/>
      <c r="D48" s="14"/>
      <c r="E48" s="14"/>
      <c r="F48" s="37" t="s">
        <v>38</v>
      </c>
      <c r="G48" s="37"/>
      <c r="H48" s="14"/>
      <c r="I48" s="34" t="s">
        <v>39</v>
      </c>
      <c r="J48" s="34"/>
      <c r="K48" s="14"/>
      <c r="L48" s="38" t="s">
        <v>40</v>
      </c>
      <c r="M48" s="38"/>
      <c r="N48" s="23"/>
    </row>
    <row r="49" spans="1:14" x14ac:dyDescent="0.35">
      <c r="B49" s="39"/>
      <c r="C49" s="40"/>
      <c r="D49" s="40"/>
      <c r="E49" s="40"/>
      <c r="F49" s="41" t="s">
        <v>41</v>
      </c>
      <c r="G49" s="41" t="s">
        <v>42</v>
      </c>
      <c r="H49" s="41"/>
      <c r="I49" s="42" t="s">
        <v>41</v>
      </c>
      <c r="J49" s="42" t="s">
        <v>42</v>
      </c>
      <c r="K49" s="40"/>
      <c r="L49" s="43" t="s">
        <v>41</v>
      </c>
      <c r="M49" s="43" t="s">
        <v>42</v>
      </c>
      <c r="N49" s="44"/>
    </row>
    <row r="50" spans="1:14" x14ac:dyDescent="0.35">
      <c r="B50" s="20"/>
      <c r="C50" s="14" t="s">
        <v>43</v>
      </c>
      <c r="D50" s="14"/>
      <c r="E50" s="14"/>
      <c r="F50" s="45">
        <v>17067.21</v>
      </c>
      <c r="G50" s="46">
        <v>2</v>
      </c>
      <c r="H50" s="14"/>
      <c r="I50" s="47"/>
      <c r="J50" s="48"/>
      <c r="K50" s="14"/>
      <c r="L50" s="49"/>
      <c r="M50" s="50"/>
      <c r="N50" s="23"/>
    </row>
    <row r="51" spans="1:14" x14ac:dyDescent="0.35">
      <c r="B51" s="20"/>
      <c r="C51" s="14" t="s">
        <v>44</v>
      </c>
      <c r="D51" s="14"/>
      <c r="E51" s="14"/>
      <c r="F51" s="51">
        <v>0</v>
      </c>
      <c r="G51" s="52">
        <v>0</v>
      </c>
      <c r="H51" s="14"/>
      <c r="I51" s="47"/>
      <c r="J51" s="48"/>
      <c r="K51" s="14"/>
      <c r="L51" s="51">
        <v>0</v>
      </c>
      <c r="M51" s="52">
        <v>0</v>
      </c>
      <c r="N51" s="23"/>
    </row>
    <row r="52" spans="1:14" x14ac:dyDescent="0.35">
      <c r="B52" s="20"/>
      <c r="C52" s="14" t="s">
        <v>45</v>
      </c>
      <c r="D52" s="14"/>
      <c r="E52" s="14"/>
      <c r="F52" s="53">
        <f>SUM(F50:F51)</f>
        <v>17067.21</v>
      </c>
      <c r="G52" s="54">
        <f>SUM(G50:G51)</f>
        <v>2</v>
      </c>
      <c r="H52" s="14"/>
      <c r="I52" s="47"/>
      <c r="J52" s="48"/>
      <c r="K52" s="14"/>
      <c r="L52" s="51"/>
      <c r="M52" s="52"/>
      <c r="N52" s="23"/>
    </row>
    <row r="53" spans="1:14" x14ac:dyDescent="0.35">
      <c r="B53" s="20"/>
      <c r="C53" s="14" t="s">
        <v>46</v>
      </c>
      <c r="D53" s="14"/>
      <c r="E53" s="14"/>
      <c r="F53" s="51">
        <v>43827.46</v>
      </c>
      <c r="G53" s="52">
        <v>5</v>
      </c>
      <c r="H53" s="14"/>
      <c r="I53" s="47"/>
      <c r="J53" s="48"/>
      <c r="K53" s="14"/>
      <c r="L53" s="51">
        <v>43827.46</v>
      </c>
      <c r="M53" s="52">
        <v>5</v>
      </c>
      <c r="N53" s="23"/>
    </row>
    <row r="54" spans="1:14" x14ac:dyDescent="0.35">
      <c r="B54" s="20"/>
      <c r="C54" s="14" t="s">
        <v>47</v>
      </c>
      <c r="D54" s="14"/>
      <c r="E54" s="14"/>
      <c r="F54" s="51">
        <v>4615.42</v>
      </c>
      <c r="G54" s="52">
        <v>1</v>
      </c>
      <c r="H54" s="14"/>
      <c r="I54" s="47"/>
      <c r="J54" s="48"/>
      <c r="K54" s="14"/>
      <c r="L54" s="51">
        <v>4615.42</v>
      </c>
      <c r="M54" s="52">
        <v>1</v>
      </c>
      <c r="N54" s="23"/>
    </row>
    <row r="55" spans="1:14" x14ac:dyDescent="0.35">
      <c r="B55" s="20"/>
      <c r="C55" s="14" t="s">
        <v>48</v>
      </c>
      <c r="D55" s="14"/>
      <c r="E55" s="14"/>
      <c r="F55" s="53">
        <f>SUM(F53:F54)</f>
        <v>48442.879999999997</v>
      </c>
      <c r="G55" s="54">
        <f>SUM(G53:G54)</f>
        <v>6</v>
      </c>
      <c r="H55" s="14"/>
      <c r="I55" s="47"/>
      <c r="J55" s="48"/>
      <c r="K55" s="14"/>
      <c r="L55" s="51"/>
      <c r="M55" s="52"/>
      <c r="N55" s="23"/>
    </row>
    <row r="56" spans="1:14" s="19" customFormat="1" ht="15" thickBot="1" x14ac:dyDescent="0.4">
      <c r="A56" s="12"/>
      <c r="B56" s="13"/>
      <c r="C56" s="16" t="s">
        <v>49</v>
      </c>
      <c r="D56" s="16"/>
      <c r="E56" s="16"/>
      <c r="F56" s="55">
        <f>F52+F55</f>
        <v>65510.09</v>
      </c>
      <c r="G56" s="56">
        <f>G52+G55</f>
        <v>8</v>
      </c>
      <c r="H56" s="16"/>
      <c r="I56" s="47"/>
      <c r="J56" s="48"/>
      <c r="K56" s="14"/>
      <c r="L56" s="57"/>
      <c r="M56" s="58"/>
      <c r="N56" s="18"/>
    </row>
    <row r="57" spans="1:14" s="19" customFormat="1" ht="15.5" thickTop="1" thickBot="1" x14ac:dyDescent="0.4">
      <c r="A57" s="12"/>
      <c r="B57" s="13"/>
      <c r="C57" s="16" t="s">
        <v>50</v>
      </c>
      <c r="D57" s="16"/>
      <c r="E57" s="16"/>
      <c r="F57" s="59"/>
      <c r="G57" s="60"/>
      <c r="H57" s="16"/>
      <c r="I57" s="61">
        <v>9433.14</v>
      </c>
      <c r="J57" s="62">
        <v>1</v>
      </c>
      <c r="K57" s="16"/>
      <c r="L57" s="63">
        <v>36332.160000000003</v>
      </c>
      <c r="M57" s="64">
        <v>6</v>
      </c>
      <c r="N57" s="18"/>
    </row>
    <row r="58" spans="1:14" ht="15" thickTop="1" x14ac:dyDescent="0.35">
      <c r="B58" s="20"/>
      <c r="C58" s="14"/>
      <c r="D58" s="14"/>
      <c r="E58" s="14"/>
      <c r="F58" s="21"/>
      <c r="G58" s="14"/>
      <c r="H58" s="14"/>
      <c r="I58" s="14"/>
      <c r="J58" s="14"/>
      <c r="K58" s="14"/>
      <c r="L58" s="14"/>
      <c r="M58" s="14"/>
      <c r="N58" s="23"/>
    </row>
    <row r="59" spans="1:14" x14ac:dyDescent="0.35">
      <c r="B59" s="20"/>
      <c r="C59" s="65" t="s">
        <v>51</v>
      </c>
      <c r="D59" s="14"/>
      <c r="E59" s="14"/>
      <c r="F59" s="21"/>
      <c r="G59" s="14"/>
      <c r="H59" s="14"/>
      <c r="I59" s="14"/>
      <c r="J59" s="14"/>
      <c r="K59" s="14"/>
      <c r="L59" s="66">
        <f>L57+I57</f>
        <v>45765.3</v>
      </c>
      <c r="M59" s="14"/>
      <c r="N59" s="23"/>
    </row>
    <row r="60" spans="1:14" x14ac:dyDescent="0.35">
      <c r="B60" s="20"/>
      <c r="C60" s="14"/>
      <c r="D60" s="14"/>
      <c r="E60" s="14"/>
      <c r="F60" s="21"/>
      <c r="G60" s="14"/>
      <c r="H60" s="14"/>
      <c r="I60" s="14"/>
      <c r="J60" s="14"/>
      <c r="K60" s="14"/>
      <c r="L60" s="14"/>
      <c r="M60" s="14"/>
      <c r="N60" s="23"/>
    </row>
    <row r="61" spans="1:14" x14ac:dyDescent="0.35">
      <c r="B61" s="20"/>
      <c r="C61" s="14" t="s">
        <v>52</v>
      </c>
      <c r="D61" s="14"/>
      <c r="E61" s="14"/>
      <c r="F61" s="21"/>
      <c r="G61" s="14"/>
      <c r="H61" s="14"/>
      <c r="I61" s="14"/>
      <c r="J61" s="14"/>
      <c r="K61" s="14"/>
      <c r="L61" s="14"/>
      <c r="M61" s="14"/>
      <c r="N61" s="23"/>
    </row>
    <row r="62" spans="1:14" x14ac:dyDescent="0.35">
      <c r="B62" s="20"/>
      <c r="C62" s="14" t="s">
        <v>53</v>
      </c>
      <c r="D62" s="14"/>
      <c r="E62" s="14"/>
      <c r="F62" s="21"/>
      <c r="G62" s="22"/>
      <c r="H62" s="14"/>
      <c r="I62" s="22"/>
      <c r="J62" s="14"/>
      <c r="K62" s="14"/>
      <c r="L62" s="22"/>
      <c r="M62" s="14"/>
      <c r="N62" s="23"/>
    </row>
    <row r="63" spans="1:14" x14ac:dyDescent="0.35">
      <c r="B63" s="20"/>
      <c r="C63" s="14" t="s">
        <v>54</v>
      </c>
      <c r="D63" s="14"/>
      <c r="E63" s="14"/>
      <c r="F63" s="21"/>
      <c r="G63" s="22"/>
      <c r="H63" s="14"/>
      <c r="I63" s="22"/>
      <c r="J63" s="14"/>
      <c r="K63" s="14"/>
      <c r="L63" s="22"/>
      <c r="M63" s="14"/>
      <c r="N63" s="23"/>
    </row>
    <row r="64" spans="1:14" x14ac:dyDescent="0.35">
      <c r="B64" s="20"/>
      <c r="C64" s="14" t="s">
        <v>55</v>
      </c>
      <c r="D64" s="14"/>
      <c r="E64" s="14"/>
      <c r="F64" s="21"/>
      <c r="G64" s="22"/>
      <c r="H64" s="14"/>
      <c r="I64" s="22"/>
      <c r="J64" s="14"/>
      <c r="K64" s="14"/>
      <c r="L64" s="22"/>
      <c r="M64" s="14"/>
      <c r="N64" s="23"/>
    </row>
    <row r="65" spans="2:14" x14ac:dyDescent="0.35">
      <c r="B65" s="20"/>
      <c r="C65" s="14" t="s">
        <v>56</v>
      </c>
      <c r="D65" s="14"/>
      <c r="E65" s="14"/>
      <c r="F65" s="21"/>
      <c r="G65" s="22"/>
      <c r="H65" s="14"/>
      <c r="I65" s="22"/>
      <c r="J65" s="14"/>
      <c r="K65" s="14"/>
      <c r="L65" s="22"/>
      <c r="M65" s="14"/>
      <c r="N65" s="23"/>
    </row>
    <row r="66" spans="2:14" x14ac:dyDescent="0.35">
      <c r="B66" s="20"/>
      <c r="C66" s="14" t="s">
        <v>57</v>
      </c>
      <c r="D66" s="14"/>
      <c r="E66" s="14"/>
      <c r="F66" s="21"/>
      <c r="G66" s="22"/>
      <c r="H66" s="14"/>
      <c r="I66" s="22"/>
      <c r="J66" s="14"/>
      <c r="K66" s="14"/>
      <c r="L66" s="22"/>
      <c r="M66" s="14"/>
      <c r="N66" s="23"/>
    </row>
    <row r="67" spans="2:14" ht="15" thickBot="1" x14ac:dyDescent="0.4">
      <c r="B67" s="24"/>
      <c r="C67" s="25" t="s">
        <v>58</v>
      </c>
      <c r="D67" s="25"/>
      <c r="E67" s="25"/>
      <c r="F67" s="26"/>
      <c r="G67" s="67"/>
      <c r="H67" s="25"/>
      <c r="I67" s="67"/>
      <c r="J67" s="25"/>
      <c r="K67" s="25"/>
      <c r="L67" s="67"/>
      <c r="M67" s="25"/>
      <c r="N67" s="27"/>
    </row>
    <row r="68" spans="2:14" ht="15" thickBot="1" x14ac:dyDescent="0.4">
      <c r="B68" s="68"/>
      <c r="C68" s="69" t="s">
        <v>59</v>
      </c>
      <c r="D68" s="69"/>
      <c r="E68" s="70"/>
      <c r="F68" s="70"/>
      <c r="G68" s="70"/>
      <c r="H68" s="70"/>
      <c r="I68" s="70"/>
      <c r="J68" s="70"/>
      <c r="K68" s="70"/>
      <c r="L68" s="70"/>
      <c r="M68" s="70"/>
      <c r="N68" s="71"/>
    </row>
    <row r="69" spans="2:14" x14ac:dyDescent="0.35">
      <c r="B69" s="72"/>
      <c r="C69" s="73"/>
      <c r="D69" s="73"/>
      <c r="E69" s="74"/>
      <c r="F69" s="75"/>
      <c r="G69" s="74"/>
      <c r="H69" s="36"/>
      <c r="I69" s="36"/>
      <c r="J69" s="76"/>
      <c r="K69" s="36"/>
      <c r="L69" s="36"/>
      <c r="M69" s="36"/>
      <c r="N69" s="77"/>
    </row>
    <row r="70" spans="2:14" x14ac:dyDescent="0.35">
      <c r="B70" s="72"/>
      <c r="C70" s="78" t="s">
        <v>60</v>
      </c>
      <c r="D70" s="73"/>
      <c r="E70" s="74"/>
      <c r="F70" s="75"/>
      <c r="G70" s="74"/>
      <c r="H70" s="36"/>
      <c r="I70" s="36"/>
      <c r="J70" s="76"/>
      <c r="K70" s="36"/>
      <c r="L70" s="36"/>
      <c r="M70" s="36"/>
      <c r="N70" s="77"/>
    </row>
    <row r="71" spans="2:14" x14ac:dyDescent="0.35">
      <c r="B71" s="72"/>
      <c r="C71" s="78" t="s">
        <v>61</v>
      </c>
      <c r="D71" s="73"/>
      <c r="E71" s="74"/>
      <c r="F71" s="75"/>
      <c r="G71" s="74"/>
      <c r="H71" s="36"/>
      <c r="I71" s="36"/>
      <c r="J71" s="76"/>
      <c r="K71" s="36"/>
      <c r="L71" s="36"/>
      <c r="M71" s="36"/>
      <c r="N71" s="77"/>
    </row>
    <row r="72" spans="2:14" x14ac:dyDescent="0.35">
      <c r="B72" s="72"/>
      <c r="C72" s="78"/>
      <c r="D72" s="73"/>
      <c r="E72" s="74"/>
      <c r="F72" s="75"/>
      <c r="G72" s="74"/>
      <c r="H72" s="36"/>
      <c r="I72" s="36"/>
      <c r="J72" s="76"/>
      <c r="K72" s="36"/>
      <c r="L72" s="36"/>
      <c r="M72" s="36"/>
      <c r="N72" s="77"/>
    </row>
    <row r="73" spans="2:14" x14ac:dyDescent="0.35">
      <c r="B73" s="72"/>
      <c r="C73" s="74"/>
      <c r="D73" s="74"/>
      <c r="E73" s="74"/>
      <c r="F73" s="79" t="s">
        <v>42</v>
      </c>
      <c r="G73" s="78"/>
      <c r="H73" s="78" t="s">
        <v>62</v>
      </c>
      <c r="I73" s="78"/>
      <c r="J73" s="35" t="s">
        <v>63</v>
      </c>
      <c r="K73" s="35"/>
      <c r="L73" s="80" t="s">
        <v>64</v>
      </c>
      <c r="M73" s="76"/>
      <c r="N73" s="81"/>
    </row>
    <row r="74" spans="2:14" x14ac:dyDescent="0.35">
      <c r="B74" s="82"/>
      <c r="C74" s="83"/>
      <c r="D74" s="83"/>
      <c r="E74" s="83"/>
      <c r="F74" s="84">
        <v>45627</v>
      </c>
      <c r="G74" s="85"/>
      <c r="H74" s="83" t="s">
        <v>65</v>
      </c>
      <c r="I74" s="83"/>
      <c r="J74" s="86" t="s">
        <v>66</v>
      </c>
      <c r="K74" s="86"/>
      <c r="L74" s="85" t="s">
        <v>67</v>
      </c>
      <c r="M74" s="43"/>
      <c r="N74" s="87"/>
    </row>
    <row r="75" spans="2:14" x14ac:dyDescent="0.35">
      <c r="B75" s="72"/>
      <c r="C75" s="78"/>
      <c r="D75" s="78"/>
      <c r="E75" s="78"/>
      <c r="F75" s="88"/>
      <c r="G75" s="80"/>
      <c r="H75" s="89"/>
      <c r="I75" s="89"/>
      <c r="J75" s="74"/>
      <c r="K75" s="74"/>
      <c r="L75" s="74"/>
      <c r="M75" s="74"/>
      <c r="N75" s="81"/>
    </row>
    <row r="76" spans="2:14" x14ac:dyDescent="0.35">
      <c r="B76" s="72"/>
      <c r="C76" s="78" t="s">
        <v>68</v>
      </c>
      <c r="D76" s="78"/>
      <c r="E76" s="78"/>
      <c r="F76" s="80">
        <v>8</v>
      </c>
      <c r="G76" s="52"/>
      <c r="H76" s="89"/>
      <c r="I76" s="90">
        <v>0</v>
      </c>
      <c r="J76" s="91">
        <v>2112</v>
      </c>
      <c r="K76" s="75"/>
      <c r="L76" s="91">
        <f>IFERROR(I76+J76,"")</f>
        <v>2112</v>
      </c>
      <c r="M76" s="89"/>
      <c r="N76" s="81"/>
    </row>
    <row r="77" spans="2:14" x14ac:dyDescent="0.35">
      <c r="B77" s="72"/>
      <c r="C77" s="78" t="s">
        <v>69</v>
      </c>
      <c r="D77" s="78"/>
      <c r="E77" s="78"/>
      <c r="F77" s="80"/>
      <c r="G77" s="52"/>
      <c r="H77" s="89"/>
      <c r="I77" s="90">
        <f>IFERROR(I76/12*5,"")</f>
        <v>0</v>
      </c>
      <c r="J77" s="91">
        <f>IFERROR(J76/12*5,"")</f>
        <v>880</v>
      </c>
      <c r="K77" s="91"/>
      <c r="L77" s="91">
        <f>IFERROR(L76/12*5,"")</f>
        <v>880</v>
      </c>
      <c r="M77" s="89"/>
      <c r="N77" s="81"/>
    </row>
    <row r="78" spans="2:14" ht="15" thickBot="1" x14ac:dyDescent="0.4">
      <c r="B78" s="92"/>
      <c r="C78" s="93"/>
      <c r="D78" s="93"/>
      <c r="E78" s="93"/>
      <c r="F78" s="94"/>
      <c r="G78" s="93"/>
      <c r="H78" s="93"/>
      <c r="I78" s="93"/>
      <c r="J78" s="93"/>
      <c r="K78" s="93"/>
      <c r="L78" s="93"/>
      <c r="M78" s="93"/>
      <c r="N78" s="95"/>
    </row>
    <row r="79" spans="2:14" ht="15" thickBot="1" x14ac:dyDescent="0.4">
      <c r="B79" s="68"/>
      <c r="C79" s="69" t="s">
        <v>70</v>
      </c>
      <c r="D79" s="69"/>
      <c r="E79" s="70"/>
      <c r="F79" s="70"/>
      <c r="G79" s="70"/>
      <c r="H79" s="70"/>
      <c r="I79" s="70"/>
      <c r="J79" s="70"/>
      <c r="K79" s="70"/>
      <c r="L79" s="70"/>
      <c r="M79" s="70"/>
      <c r="N79" s="71"/>
    </row>
    <row r="80" spans="2:14" x14ac:dyDescent="0.35">
      <c r="B80" s="96"/>
      <c r="C80" s="97"/>
      <c r="D80" s="97"/>
      <c r="E80" s="98"/>
      <c r="F80" s="98"/>
      <c r="G80" s="98"/>
      <c r="H80" s="98"/>
      <c r="I80" s="98"/>
      <c r="J80" s="98"/>
      <c r="K80" s="98"/>
      <c r="L80" s="98"/>
      <c r="M80" s="98"/>
      <c r="N80" s="99"/>
    </row>
    <row r="81" spans="1:16" s="104" customFormat="1" ht="43.5" x14ac:dyDescent="0.35">
      <c r="A81" s="100"/>
      <c r="B81" s="72"/>
      <c r="C81" s="78" t="s">
        <v>71</v>
      </c>
      <c r="D81" s="78" t="s">
        <v>72</v>
      </c>
      <c r="E81" s="80" t="s">
        <v>73</v>
      </c>
      <c r="F81" s="79" t="s">
        <v>74</v>
      </c>
      <c r="G81" s="101" t="s">
        <v>75</v>
      </c>
      <c r="H81" s="80"/>
      <c r="I81" s="52" t="s">
        <v>76</v>
      </c>
      <c r="J81" s="102" t="s">
        <v>77</v>
      </c>
      <c r="K81" s="35"/>
      <c r="L81" s="102"/>
      <c r="M81" s="36"/>
      <c r="N81" s="103"/>
      <c r="O81"/>
      <c r="P81"/>
    </row>
    <row r="82" spans="1:16" x14ac:dyDescent="0.35">
      <c r="B82" s="105"/>
      <c r="C82" s="83"/>
      <c r="D82" s="83"/>
      <c r="E82" s="85" t="s">
        <v>78</v>
      </c>
      <c r="F82" s="85" t="s">
        <v>41</v>
      </c>
      <c r="G82" s="106" t="s">
        <v>41</v>
      </c>
      <c r="H82" s="85"/>
      <c r="I82" s="106"/>
      <c r="J82" s="107" t="s">
        <v>79</v>
      </c>
      <c r="K82" s="86"/>
      <c r="L82" s="108"/>
      <c r="M82" s="86"/>
      <c r="N82" s="109"/>
    </row>
    <row r="83" spans="1:16" x14ac:dyDescent="0.35">
      <c r="B83" s="110"/>
      <c r="C83" s="78"/>
      <c r="D83" s="78"/>
      <c r="E83" s="76"/>
      <c r="F83" s="76"/>
      <c r="G83" s="79"/>
      <c r="H83" s="80"/>
      <c r="I83" s="79"/>
      <c r="J83" s="78"/>
      <c r="K83" s="35"/>
      <c r="L83" s="102"/>
      <c r="M83" s="35"/>
      <c r="N83" s="111"/>
    </row>
    <row r="84" spans="1:16" x14ac:dyDescent="0.35">
      <c r="B84" s="110"/>
      <c r="C84" s="74" t="s">
        <v>80</v>
      </c>
      <c r="D84" s="78"/>
      <c r="E84" s="76"/>
      <c r="F84" s="91">
        <f>SUM(F86:F129)</f>
        <v>65510.09</v>
      </c>
      <c r="G84" s="91">
        <f>SUM(G86:G129)</f>
        <v>45765.3</v>
      </c>
      <c r="H84" s="80"/>
      <c r="I84" s="79"/>
      <c r="J84" s="78"/>
      <c r="K84" s="35"/>
      <c r="L84" s="102"/>
      <c r="M84" s="35"/>
      <c r="N84" s="111"/>
    </row>
    <row r="85" spans="1:16" x14ac:dyDescent="0.35">
      <c r="B85" s="110"/>
      <c r="C85" s="78"/>
      <c r="D85" s="78"/>
      <c r="E85" s="76"/>
      <c r="F85" s="76"/>
      <c r="G85" s="79"/>
      <c r="H85" s="80"/>
      <c r="I85" s="79"/>
      <c r="J85" s="78"/>
      <c r="K85" s="35"/>
      <c r="L85" s="102"/>
      <c r="M85" s="35"/>
      <c r="N85" s="111"/>
    </row>
    <row r="86" spans="1:16" x14ac:dyDescent="0.35">
      <c r="A86" s="112" t="str">
        <f>$E$4&amp;ROW(C86)-85</f>
        <v>1</v>
      </c>
      <c r="B86" s="110"/>
      <c r="C86" s="78" t="s">
        <v>81</v>
      </c>
      <c r="D86" s="80">
        <v>71867</v>
      </c>
      <c r="E86" s="80">
        <v>1</v>
      </c>
      <c r="F86" s="51">
        <v>8507.98</v>
      </c>
      <c r="G86" s="88" cm="1">
        <f t="array" ref="G86">_xlfn.IFS(I86="","",I86="Community",0.75*F86,I86="Tariff",F86,I86="Assumed Phase Transfer",0)</f>
        <v>6380.9849999999997</v>
      </c>
      <c r="H86" s="78"/>
      <c r="I86" s="113" t="s">
        <v>124</v>
      </c>
      <c r="J86" s="78"/>
      <c r="K86" s="78"/>
      <c r="L86" s="88" t="str">
        <f>IF(I86="Community","75% Protected Payment",IF(I86="Tariff","100% Automatic Payment",IF(I86="Assumed Phase Transfer","Funding not expected to continue","")))</f>
        <v>75% Protected Payment</v>
      </c>
      <c r="M86" s="78"/>
      <c r="N86" s="114"/>
    </row>
    <row r="87" spans="1:16" x14ac:dyDescent="0.35">
      <c r="A87" s="112" t="str">
        <f t="shared" ref="A87:A129" si="0">$E$4&amp;ROW(C87)-85</f>
        <v>2</v>
      </c>
      <c r="B87" s="110"/>
      <c r="C87" s="78" t="s">
        <v>82</v>
      </c>
      <c r="D87" s="80">
        <v>65775</v>
      </c>
      <c r="E87" s="80">
        <v>2</v>
      </c>
      <c r="F87" s="51">
        <v>6819.01</v>
      </c>
      <c r="G87" s="88" cm="1">
        <f t="array" ref="G87">_xlfn.IFS(I87="","",I87="Community",0.75*F87,I87="Tariff",F87,I87="Assumed Phase Transfer",0)</f>
        <v>5114.2574999999997</v>
      </c>
      <c r="H87" s="78"/>
      <c r="I87" s="113" t="s">
        <v>124</v>
      </c>
      <c r="J87" s="78"/>
      <c r="K87" s="78"/>
      <c r="L87" s="88" t="str">
        <f t="shared" ref="L87:L129" si="1">IF(I87="Community","75% Protected Payment",IF(I87="Tariff","100% Automatic Payment",IF(I87="Assumed Phase Transfer","Funding not expected to continue","")))</f>
        <v>75% Protected Payment</v>
      </c>
      <c r="M87" s="78"/>
      <c r="N87" s="114"/>
    </row>
    <row r="88" spans="1:16" x14ac:dyDescent="0.35">
      <c r="A88" s="112" t="str">
        <f t="shared" si="0"/>
        <v>3</v>
      </c>
      <c r="B88" s="110"/>
      <c r="C88" s="78" t="s">
        <v>83</v>
      </c>
      <c r="D88" s="80">
        <v>67725</v>
      </c>
      <c r="E88" s="80">
        <v>2</v>
      </c>
      <c r="F88" s="51">
        <v>8507.98</v>
      </c>
      <c r="G88" s="88" cm="1">
        <f t="array" ref="G88">_xlfn.IFS(I88="","",I88="Community",0.75*F88,I88="Tariff",F88,I88="Assumed Phase Transfer",0)</f>
        <v>6380.9849999999997</v>
      </c>
      <c r="H88" s="78"/>
      <c r="I88" s="113" t="s">
        <v>124</v>
      </c>
      <c r="J88" s="78"/>
      <c r="K88" s="78"/>
      <c r="L88" s="88" t="str">
        <f t="shared" si="1"/>
        <v>75% Protected Payment</v>
      </c>
      <c r="M88" s="78"/>
      <c r="N88" s="114"/>
    </row>
    <row r="89" spans="1:16" x14ac:dyDescent="0.35">
      <c r="A89" s="112" t="str">
        <f t="shared" si="0"/>
        <v>4</v>
      </c>
      <c r="B89" s="110"/>
      <c r="C89" s="78" t="s">
        <v>84</v>
      </c>
      <c r="D89" s="80">
        <v>68746</v>
      </c>
      <c r="E89" s="80">
        <v>3</v>
      </c>
      <c r="F89" s="51">
        <v>7634.07</v>
      </c>
      <c r="G89" s="88" cm="1">
        <f t="array" ref="G89">_xlfn.IFS(I89="","",I89="Community",0.75*F89,I89="Tariff",F89,I89="Assumed Phase Transfer",0)</f>
        <v>5725.5524999999998</v>
      </c>
      <c r="H89" s="78"/>
      <c r="I89" s="113" t="s">
        <v>124</v>
      </c>
      <c r="J89" s="78"/>
      <c r="K89" s="78"/>
      <c r="L89" s="88" t="str">
        <f t="shared" si="1"/>
        <v>75% Protected Payment</v>
      </c>
      <c r="M89" s="78"/>
      <c r="N89" s="114"/>
    </row>
    <row r="90" spans="1:16" x14ac:dyDescent="0.35">
      <c r="A90" s="112" t="str">
        <f t="shared" si="0"/>
        <v>5</v>
      </c>
      <c r="B90" s="110"/>
      <c r="C90" s="78" t="s">
        <v>85</v>
      </c>
      <c r="D90" s="80">
        <v>64543</v>
      </c>
      <c r="E90" s="80">
        <v>4</v>
      </c>
      <c r="F90" s="51">
        <v>12358.42</v>
      </c>
      <c r="G90" s="88" cm="1">
        <f t="array" ref="G90">_xlfn.IFS(I90="","",I90="Community",0.75*F90,I90="Tariff",F90,I90="Assumed Phase Transfer",0)</f>
        <v>9268.8150000000005</v>
      </c>
      <c r="H90" s="78"/>
      <c r="I90" s="113" t="s">
        <v>124</v>
      </c>
      <c r="J90" s="78"/>
      <c r="K90" s="78"/>
      <c r="L90" s="88" t="str">
        <f t="shared" si="1"/>
        <v>75% Protected Payment</v>
      </c>
      <c r="M90" s="78"/>
      <c r="N90" s="114"/>
    </row>
    <row r="91" spans="1:16" x14ac:dyDescent="0.35">
      <c r="A91" s="112" t="str">
        <f t="shared" si="0"/>
        <v>6</v>
      </c>
      <c r="B91" s="110"/>
      <c r="C91" s="78" t="s">
        <v>86</v>
      </c>
      <c r="D91" s="80">
        <v>72051</v>
      </c>
      <c r="E91" s="80">
        <v>4</v>
      </c>
      <c r="F91" s="51">
        <v>4615.42</v>
      </c>
      <c r="G91" s="88" cm="1">
        <f t="array" ref="G91">_xlfn.IFS(I91="","",I91="Community",0.75*F91,I91="Tariff",F91,I91="Assumed Phase Transfer",0)</f>
        <v>3461.5650000000001</v>
      </c>
      <c r="H91" s="78"/>
      <c r="I91" s="113" t="s">
        <v>124</v>
      </c>
      <c r="J91" s="78"/>
      <c r="K91" s="78"/>
      <c r="L91" s="88" t="str">
        <f t="shared" si="1"/>
        <v>75% Protected Payment</v>
      </c>
      <c r="M91" s="78"/>
      <c r="N91" s="114"/>
    </row>
    <row r="92" spans="1:16" x14ac:dyDescent="0.35">
      <c r="A92" s="112" t="str">
        <f t="shared" si="0"/>
        <v>7</v>
      </c>
      <c r="B92" s="110"/>
      <c r="C92" s="78" t="s">
        <v>87</v>
      </c>
      <c r="D92" s="80">
        <v>69975</v>
      </c>
      <c r="E92" s="80">
        <v>5</v>
      </c>
      <c r="F92" s="51">
        <v>9433.14</v>
      </c>
      <c r="G92" s="88" cm="1">
        <f t="array" ref="G92">_xlfn.IFS(I92="","",I92="Community",0.75*F92,I92="Tariff",F92,I92="Assumed Phase Transfer",0)</f>
        <v>9433.14</v>
      </c>
      <c r="H92" s="78"/>
      <c r="I92" s="113" t="s">
        <v>125</v>
      </c>
      <c r="J92" s="78"/>
      <c r="K92" s="78"/>
      <c r="L92" s="88" t="str">
        <f t="shared" si="1"/>
        <v>100% Automatic Payment</v>
      </c>
      <c r="M92" s="78"/>
      <c r="N92" s="114"/>
    </row>
    <row r="93" spans="1:16" x14ac:dyDescent="0.35">
      <c r="A93" s="112" t="str">
        <f t="shared" si="0"/>
        <v>8</v>
      </c>
      <c r="B93" s="110"/>
      <c r="C93" s="78" t="s">
        <v>88</v>
      </c>
      <c r="D93" s="80">
        <v>65349</v>
      </c>
      <c r="E93" s="80">
        <v>6</v>
      </c>
      <c r="F93" s="51">
        <v>7634.07</v>
      </c>
      <c r="G93" s="88" cm="1">
        <f t="array" ref="G93">_xlfn.IFS(I93="","",I93="Community",0.75*F93,I93="Tariff",F93,I93="Assumed Phase Transfer",0)</f>
        <v>0</v>
      </c>
      <c r="H93" s="78"/>
      <c r="I93" s="113" t="s">
        <v>126</v>
      </c>
      <c r="J93" s="78"/>
      <c r="K93" s="78"/>
      <c r="L93" s="88" t="str">
        <f t="shared" si="1"/>
        <v>Funding not expected to continue</v>
      </c>
      <c r="M93" s="78"/>
      <c r="N93" s="114"/>
    </row>
    <row r="94" spans="1:16" x14ac:dyDescent="0.35">
      <c r="A94" s="112" t="str">
        <f t="shared" si="0"/>
        <v>9</v>
      </c>
      <c r="B94" s="110"/>
      <c r="C94" s="78" t="s">
        <v>89</v>
      </c>
      <c r="D94" s="80" t="s">
        <v>127</v>
      </c>
      <c r="E94" s="80" t="s">
        <v>127</v>
      </c>
      <c r="F94" s="51" t="s">
        <v>127</v>
      </c>
      <c r="G94" s="88" t="str" cm="1">
        <f t="array" ref="G94">_xlfn.IFS(I94="","",I94="Community",0.75*F94,I94="Tariff",F94,I94="Assumed Phase Transfer",0)</f>
        <v/>
      </c>
      <c r="H94" s="78"/>
      <c r="I94" s="113" t="s">
        <v>127</v>
      </c>
      <c r="J94" s="78"/>
      <c r="K94" s="78"/>
      <c r="L94" s="88" t="str">
        <f t="shared" si="1"/>
        <v/>
      </c>
      <c r="M94" s="78"/>
      <c r="N94" s="114"/>
    </row>
    <row r="95" spans="1:16" x14ac:dyDescent="0.35">
      <c r="A95" s="112" t="str">
        <f t="shared" si="0"/>
        <v>10</v>
      </c>
      <c r="B95" s="110"/>
      <c r="C95" s="78" t="s">
        <v>90</v>
      </c>
      <c r="D95" s="80" t="s">
        <v>127</v>
      </c>
      <c r="E95" s="80" t="s">
        <v>127</v>
      </c>
      <c r="F95" s="51" t="s">
        <v>127</v>
      </c>
      <c r="G95" s="88" t="str" cm="1">
        <f t="array" ref="G95">_xlfn.IFS(I95="","",I95="Community",0.75*F95,I95="Tariff",F95,I95="Assumed Phase Transfer",0)</f>
        <v/>
      </c>
      <c r="H95" s="78"/>
      <c r="I95" s="113" t="s">
        <v>127</v>
      </c>
      <c r="J95" s="78"/>
      <c r="K95" s="78"/>
      <c r="L95" s="88" t="str">
        <f t="shared" si="1"/>
        <v/>
      </c>
      <c r="M95" s="78"/>
      <c r="N95" s="114"/>
    </row>
    <row r="96" spans="1:16" x14ac:dyDescent="0.35">
      <c r="A96" s="112" t="str">
        <f t="shared" si="0"/>
        <v>11</v>
      </c>
      <c r="B96" s="110"/>
      <c r="C96" s="78" t="s">
        <v>91</v>
      </c>
      <c r="D96" s="80" t="s">
        <v>127</v>
      </c>
      <c r="E96" s="80" t="s">
        <v>127</v>
      </c>
      <c r="F96" s="51" t="s">
        <v>127</v>
      </c>
      <c r="G96" s="88" t="str" cm="1">
        <f t="array" ref="G96">_xlfn.IFS(I96="","",I96="Community",0.75*F96,I96="Tariff",F96,I96="Assumed Phase Transfer",0)</f>
        <v/>
      </c>
      <c r="H96" s="78"/>
      <c r="I96" s="113" t="s">
        <v>127</v>
      </c>
      <c r="J96" s="78"/>
      <c r="K96" s="78"/>
      <c r="L96" s="88" t="str">
        <f t="shared" si="1"/>
        <v/>
      </c>
      <c r="M96" s="78"/>
      <c r="N96" s="114"/>
    </row>
    <row r="97" spans="1:14" x14ac:dyDescent="0.35">
      <c r="A97" s="112" t="str">
        <f t="shared" si="0"/>
        <v>12</v>
      </c>
      <c r="B97" s="110"/>
      <c r="C97" s="78" t="s">
        <v>92</v>
      </c>
      <c r="D97" s="80" t="s">
        <v>127</v>
      </c>
      <c r="E97" s="80" t="s">
        <v>127</v>
      </c>
      <c r="F97" s="51" t="s">
        <v>127</v>
      </c>
      <c r="G97" s="88" t="str" cm="1">
        <f t="array" ref="G97">_xlfn.IFS(I97="","",I97="Community",0.75*F97,I97="Tariff",F97,I97="Assumed Phase Transfer",0)</f>
        <v/>
      </c>
      <c r="H97" s="78"/>
      <c r="I97" s="113" t="s">
        <v>127</v>
      </c>
      <c r="J97" s="78"/>
      <c r="K97" s="78"/>
      <c r="L97" s="88" t="str">
        <f t="shared" si="1"/>
        <v/>
      </c>
      <c r="M97" s="78"/>
      <c r="N97" s="114"/>
    </row>
    <row r="98" spans="1:14" x14ac:dyDescent="0.35">
      <c r="A98" s="112" t="str">
        <f t="shared" si="0"/>
        <v>13</v>
      </c>
      <c r="B98" s="110"/>
      <c r="C98" s="78" t="s">
        <v>93</v>
      </c>
      <c r="D98" s="80" t="s">
        <v>127</v>
      </c>
      <c r="E98" s="80" t="s">
        <v>127</v>
      </c>
      <c r="F98" s="51" t="s">
        <v>127</v>
      </c>
      <c r="G98" s="88" t="str" cm="1">
        <f t="array" ref="G98">_xlfn.IFS(I98="","",I98="Community",0.75*F98,I98="Tariff",F98,I98="Assumed Phase Transfer",0)</f>
        <v/>
      </c>
      <c r="H98" s="78"/>
      <c r="I98" s="113" t="s">
        <v>127</v>
      </c>
      <c r="J98" s="78"/>
      <c r="K98" s="78"/>
      <c r="L98" s="88" t="str">
        <f t="shared" si="1"/>
        <v/>
      </c>
      <c r="M98" s="78"/>
      <c r="N98" s="114"/>
    </row>
    <row r="99" spans="1:14" x14ac:dyDescent="0.35">
      <c r="A99" s="112" t="str">
        <f t="shared" si="0"/>
        <v>14</v>
      </c>
      <c r="B99" s="110"/>
      <c r="C99" s="78" t="s">
        <v>94</v>
      </c>
      <c r="D99" s="80" t="s">
        <v>127</v>
      </c>
      <c r="E99" s="80" t="s">
        <v>127</v>
      </c>
      <c r="F99" s="51" t="s">
        <v>127</v>
      </c>
      <c r="G99" s="88" t="str" cm="1">
        <f t="array" ref="G99">_xlfn.IFS(I99="","",I99="Community",0.75*F99,I99="Tariff",F99,I99="Assumed Phase Transfer",0)</f>
        <v/>
      </c>
      <c r="H99" s="78"/>
      <c r="I99" s="113" t="s">
        <v>127</v>
      </c>
      <c r="J99" s="78"/>
      <c r="K99" s="78"/>
      <c r="L99" s="88" t="str">
        <f t="shared" si="1"/>
        <v/>
      </c>
      <c r="M99" s="78"/>
      <c r="N99" s="114"/>
    </row>
    <row r="100" spans="1:14" x14ac:dyDescent="0.35">
      <c r="A100" s="112" t="str">
        <f t="shared" si="0"/>
        <v>15</v>
      </c>
      <c r="B100" s="110"/>
      <c r="C100" s="78" t="s">
        <v>95</v>
      </c>
      <c r="D100" s="80" t="s">
        <v>127</v>
      </c>
      <c r="E100" s="80" t="s">
        <v>127</v>
      </c>
      <c r="F100" s="51" t="s">
        <v>127</v>
      </c>
      <c r="G100" s="88" t="str" cm="1">
        <f t="array" ref="G100">_xlfn.IFS(I100="","",I100="Community",0.75*F100,I100="Tariff",F100,I100="Assumed Phase Transfer",0)</f>
        <v/>
      </c>
      <c r="H100" s="78"/>
      <c r="I100" s="113" t="s">
        <v>127</v>
      </c>
      <c r="J100" s="78"/>
      <c r="K100" s="78"/>
      <c r="L100" s="88" t="str">
        <f t="shared" si="1"/>
        <v/>
      </c>
      <c r="M100" s="78"/>
      <c r="N100" s="114"/>
    </row>
    <row r="101" spans="1:14" x14ac:dyDescent="0.35">
      <c r="A101" s="112" t="str">
        <f t="shared" si="0"/>
        <v>16</v>
      </c>
      <c r="B101" s="110"/>
      <c r="C101" s="78" t="s">
        <v>96</v>
      </c>
      <c r="D101" s="80" t="s">
        <v>127</v>
      </c>
      <c r="E101" s="80" t="s">
        <v>127</v>
      </c>
      <c r="F101" s="51" t="s">
        <v>127</v>
      </c>
      <c r="G101" s="88" t="str" cm="1">
        <f t="array" ref="G101">_xlfn.IFS(I101="","",I101="Community",0.75*F101,I101="Tariff",F101,I101="Assumed Phase Transfer",0)</f>
        <v/>
      </c>
      <c r="H101" s="78"/>
      <c r="I101" s="113" t="s">
        <v>127</v>
      </c>
      <c r="J101" s="78"/>
      <c r="K101" s="78"/>
      <c r="L101" s="88" t="str">
        <f t="shared" si="1"/>
        <v/>
      </c>
      <c r="M101" s="78"/>
      <c r="N101" s="114"/>
    </row>
    <row r="102" spans="1:14" x14ac:dyDescent="0.35">
      <c r="A102" s="112" t="str">
        <f t="shared" si="0"/>
        <v>17</v>
      </c>
      <c r="B102" s="110"/>
      <c r="C102" s="78" t="s">
        <v>97</v>
      </c>
      <c r="D102" s="80" t="s">
        <v>127</v>
      </c>
      <c r="E102" s="80" t="s">
        <v>127</v>
      </c>
      <c r="F102" s="51" t="s">
        <v>127</v>
      </c>
      <c r="G102" s="88" t="str" cm="1">
        <f t="array" ref="G102">_xlfn.IFS(I102="","",I102="Community",0.75*F102,I102="Tariff",F102,I102="Assumed Phase Transfer",0)</f>
        <v/>
      </c>
      <c r="H102" s="78"/>
      <c r="I102" s="113" t="s">
        <v>127</v>
      </c>
      <c r="J102" s="78"/>
      <c r="K102" s="78"/>
      <c r="L102" s="88" t="str">
        <f t="shared" si="1"/>
        <v/>
      </c>
      <c r="M102" s="78"/>
      <c r="N102" s="114"/>
    </row>
    <row r="103" spans="1:14" x14ac:dyDescent="0.35">
      <c r="A103" s="112" t="str">
        <f t="shared" si="0"/>
        <v>18</v>
      </c>
      <c r="B103" s="110"/>
      <c r="C103" s="78" t="s">
        <v>98</v>
      </c>
      <c r="D103" s="80" t="s">
        <v>127</v>
      </c>
      <c r="E103" s="80" t="s">
        <v>127</v>
      </c>
      <c r="F103" s="51" t="s">
        <v>127</v>
      </c>
      <c r="G103" s="88" t="str" cm="1">
        <f t="array" ref="G103">_xlfn.IFS(I103="","",I103="Community",0.75*F103,I103="Tariff",F103,I103="Assumed Phase Transfer",0)</f>
        <v/>
      </c>
      <c r="H103" s="78"/>
      <c r="I103" s="113" t="s">
        <v>127</v>
      </c>
      <c r="J103" s="78"/>
      <c r="K103" s="78"/>
      <c r="L103" s="88" t="str">
        <f t="shared" si="1"/>
        <v/>
      </c>
      <c r="M103" s="78"/>
      <c r="N103" s="114"/>
    </row>
    <row r="104" spans="1:14" x14ac:dyDescent="0.35">
      <c r="A104" s="112" t="str">
        <f t="shared" si="0"/>
        <v>19</v>
      </c>
      <c r="B104" s="110"/>
      <c r="C104" s="78" t="s">
        <v>99</v>
      </c>
      <c r="D104" s="80" t="s">
        <v>127</v>
      </c>
      <c r="E104" s="80" t="s">
        <v>127</v>
      </c>
      <c r="F104" s="51" t="s">
        <v>127</v>
      </c>
      <c r="G104" s="88" t="str" cm="1">
        <f t="array" ref="G104">_xlfn.IFS(I104="","",I104="Community",0.75*F104,I104="Tariff",F104,I104="Assumed Phase Transfer",0)</f>
        <v/>
      </c>
      <c r="H104" s="78"/>
      <c r="I104" s="113" t="s">
        <v>127</v>
      </c>
      <c r="J104" s="78"/>
      <c r="K104" s="78"/>
      <c r="L104" s="88" t="str">
        <f t="shared" si="1"/>
        <v/>
      </c>
      <c r="M104" s="78"/>
      <c r="N104" s="114"/>
    </row>
    <row r="105" spans="1:14" x14ac:dyDescent="0.35">
      <c r="A105" s="112" t="str">
        <f t="shared" si="0"/>
        <v>20</v>
      </c>
      <c r="B105" s="110"/>
      <c r="C105" s="78" t="s">
        <v>100</v>
      </c>
      <c r="D105" s="80" t="s">
        <v>127</v>
      </c>
      <c r="E105" s="80" t="s">
        <v>127</v>
      </c>
      <c r="F105" s="51" t="s">
        <v>127</v>
      </c>
      <c r="G105" s="88" t="str" cm="1">
        <f t="array" ref="G105">_xlfn.IFS(I105="","",I105="Community",0.75*F105,I105="Tariff",F105,I105="Assumed Phase Transfer",0)</f>
        <v/>
      </c>
      <c r="H105" s="78"/>
      <c r="I105" s="113" t="s">
        <v>127</v>
      </c>
      <c r="J105" s="78"/>
      <c r="K105" s="78"/>
      <c r="L105" s="88" t="str">
        <f t="shared" si="1"/>
        <v/>
      </c>
      <c r="M105" s="78"/>
      <c r="N105" s="114"/>
    </row>
    <row r="106" spans="1:14" x14ac:dyDescent="0.35">
      <c r="A106" s="112" t="str">
        <f t="shared" si="0"/>
        <v>21</v>
      </c>
      <c r="B106" s="110"/>
      <c r="C106" s="78" t="s">
        <v>101</v>
      </c>
      <c r="D106" s="80" t="s">
        <v>127</v>
      </c>
      <c r="E106" s="80" t="s">
        <v>127</v>
      </c>
      <c r="F106" s="51" t="s">
        <v>127</v>
      </c>
      <c r="G106" s="88" t="str" cm="1">
        <f t="array" ref="G106">_xlfn.IFS(I106="","",I106="Community",0.75*F106,I106="Tariff",F106,I106="Assumed Phase Transfer",0)</f>
        <v/>
      </c>
      <c r="H106" s="78"/>
      <c r="I106" s="113" t="s">
        <v>127</v>
      </c>
      <c r="J106" s="78"/>
      <c r="K106" s="78"/>
      <c r="L106" s="88" t="str">
        <f t="shared" si="1"/>
        <v/>
      </c>
      <c r="M106" s="78"/>
      <c r="N106" s="114"/>
    </row>
    <row r="107" spans="1:14" x14ac:dyDescent="0.35">
      <c r="A107" s="112" t="str">
        <f t="shared" si="0"/>
        <v>22</v>
      </c>
      <c r="B107" s="110"/>
      <c r="C107" s="78" t="s">
        <v>102</v>
      </c>
      <c r="D107" s="80" t="s">
        <v>127</v>
      </c>
      <c r="E107" s="80" t="s">
        <v>127</v>
      </c>
      <c r="F107" s="51" t="s">
        <v>127</v>
      </c>
      <c r="G107" s="88" t="str" cm="1">
        <f t="array" ref="G107">_xlfn.IFS(I107="","",I107="Community",0.75*F107,I107="Tariff",F107,I107="Assumed Phase Transfer",0)</f>
        <v/>
      </c>
      <c r="H107" s="78"/>
      <c r="I107" s="113" t="s">
        <v>127</v>
      </c>
      <c r="J107" s="78"/>
      <c r="K107" s="78"/>
      <c r="L107" s="88" t="str">
        <f t="shared" si="1"/>
        <v/>
      </c>
      <c r="M107" s="78"/>
      <c r="N107" s="114"/>
    </row>
    <row r="108" spans="1:14" x14ac:dyDescent="0.35">
      <c r="A108" s="112" t="str">
        <f t="shared" si="0"/>
        <v>23</v>
      </c>
      <c r="B108" s="110"/>
      <c r="C108" s="78" t="s">
        <v>103</v>
      </c>
      <c r="D108" s="80" t="s">
        <v>127</v>
      </c>
      <c r="E108" s="80" t="s">
        <v>127</v>
      </c>
      <c r="F108" s="51" t="s">
        <v>127</v>
      </c>
      <c r="G108" s="88" t="str" cm="1">
        <f t="array" ref="G108">_xlfn.IFS(I108="","",I108="Community",0.75*F108,I108="Tariff",F108,I108="Assumed Phase Transfer",0)</f>
        <v/>
      </c>
      <c r="H108" s="78"/>
      <c r="I108" s="113" t="s">
        <v>127</v>
      </c>
      <c r="J108" s="78"/>
      <c r="K108" s="78"/>
      <c r="L108" s="88" t="str">
        <f t="shared" si="1"/>
        <v/>
      </c>
      <c r="M108" s="78"/>
      <c r="N108" s="114"/>
    </row>
    <row r="109" spans="1:14" x14ac:dyDescent="0.35">
      <c r="A109" s="112" t="str">
        <f t="shared" si="0"/>
        <v>24</v>
      </c>
      <c r="B109" s="110"/>
      <c r="C109" s="78" t="s">
        <v>104</v>
      </c>
      <c r="D109" s="80" t="s">
        <v>127</v>
      </c>
      <c r="E109" s="80" t="s">
        <v>127</v>
      </c>
      <c r="F109" s="51" t="s">
        <v>127</v>
      </c>
      <c r="G109" s="88" t="str" cm="1">
        <f t="array" ref="G109">_xlfn.IFS(I109="","",I109="Community",0.75*F109,I109="Tariff",F109,I109="Assumed Phase Transfer",0)</f>
        <v/>
      </c>
      <c r="H109" s="78"/>
      <c r="I109" s="113" t="s">
        <v>127</v>
      </c>
      <c r="J109" s="78"/>
      <c r="K109" s="78"/>
      <c r="L109" s="88" t="str">
        <f t="shared" si="1"/>
        <v/>
      </c>
      <c r="M109" s="78"/>
      <c r="N109" s="114"/>
    </row>
    <row r="110" spans="1:14" x14ac:dyDescent="0.35">
      <c r="A110" s="112" t="str">
        <f t="shared" si="0"/>
        <v>25</v>
      </c>
      <c r="B110" s="110"/>
      <c r="C110" s="78" t="s">
        <v>105</v>
      </c>
      <c r="D110" s="80" t="s">
        <v>127</v>
      </c>
      <c r="E110" s="80" t="s">
        <v>127</v>
      </c>
      <c r="F110" s="51" t="s">
        <v>127</v>
      </c>
      <c r="G110" s="88" t="str" cm="1">
        <f t="array" ref="G110">_xlfn.IFS(I110="","",I110="Community",0.75*F110,I110="Tariff",F110,I110="Assumed Phase Transfer",0)</f>
        <v/>
      </c>
      <c r="H110" s="78"/>
      <c r="I110" s="113" t="s">
        <v>127</v>
      </c>
      <c r="J110" s="78"/>
      <c r="K110" s="78"/>
      <c r="L110" s="88" t="str">
        <f t="shared" si="1"/>
        <v/>
      </c>
      <c r="M110" s="78"/>
      <c r="N110" s="114"/>
    </row>
    <row r="111" spans="1:14" x14ac:dyDescent="0.35">
      <c r="A111" s="112" t="str">
        <f t="shared" si="0"/>
        <v>26</v>
      </c>
      <c r="B111" s="110"/>
      <c r="C111" s="78" t="s">
        <v>106</v>
      </c>
      <c r="D111" s="80" t="s">
        <v>127</v>
      </c>
      <c r="E111" s="80" t="s">
        <v>127</v>
      </c>
      <c r="F111" s="51" t="s">
        <v>127</v>
      </c>
      <c r="G111" s="88" t="str" cm="1">
        <f t="array" ref="G111">_xlfn.IFS(I111="","",I111="Community",0.75*F111,I111="Tariff",F111,I111="Assumed Phase Transfer",0)</f>
        <v/>
      </c>
      <c r="H111" s="78"/>
      <c r="I111" s="113" t="s">
        <v>127</v>
      </c>
      <c r="J111" s="78"/>
      <c r="K111" s="78"/>
      <c r="L111" s="88" t="str">
        <f t="shared" si="1"/>
        <v/>
      </c>
      <c r="M111" s="78"/>
      <c r="N111" s="114"/>
    </row>
    <row r="112" spans="1:14" x14ac:dyDescent="0.35">
      <c r="A112" s="112" t="str">
        <f t="shared" si="0"/>
        <v>27</v>
      </c>
      <c r="B112" s="110"/>
      <c r="C112" s="78" t="s">
        <v>107</v>
      </c>
      <c r="D112" s="80" t="s">
        <v>127</v>
      </c>
      <c r="E112" s="80" t="s">
        <v>127</v>
      </c>
      <c r="F112" s="51" t="s">
        <v>127</v>
      </c>
      <c r="G112" s="88" t="str" cm="1">
        <f t="array" ref="G112">_xlfn.IFS(I112="","",I112="Community",0.75*F112,I112="Tariff",F112,I112="Assumed Phase Transfer",0)</f>
        <v/>
      </c>
      <c r="H112" s="78"/>
      <c r="I112" s="113" t="s">
        <v>127</v>
      </c>
      <c r="J112" s="78"/>
      <c r="K112" s="78"/>
      <c r="L112" s="88" t="str">
        <f t="shared" si="1"/>
        <v/>
      </c>
      <c r="M112" s="78"/>
      <c r="N112" s="114"/>
    </row>
    <row r="113" spans="1:14" x14ac:dyDescent="0.35">
      <c r="A113" s="112" t="str">
        <f t="shared" si="0"/>
        <v>28</v>
      </c>
      <c r="B113" s="110"/>
      <c r="C113" s="78" t="s">
        <v>108</v>
      </c>
      <c r="D113" s="80" t="s">
        <v>127</v>
      </c>
      <c r="E113" s="80" t="s">
        <v>127</v>
      </c>
      <c r="F113" s="51" t="s">
        <v>127</v>
      </c>
      <c r="G113" s="88" t="str" cm="1">
        <f t="array" ref="G113">_xlfn.IFS(I113="","",I113="Community",0.75*F113,I113="Tariff",F113,I113="Assumed Phase Transfer",0)</f>
        <v/>
      </c>
      <c r="H113" s="78"/>
      <c r="I113" s="113" t="s">
        <v>127</v>
      </c>
      <c r="J113" s="78"/>
      <c r="K113" s="78"/>
      <c r="L113" s="88" t="str">
        <f t="shared" si="1"/>
        <v/>
      </c>
      <c r="M113" s="78"/>
      <c r="N113" s="114"/>
    </row>
    <row r="114" spans="1:14" x14ac:dyDescent="0.35">
      <c r="A114" s="112" t="str">
        <f t="shared" si="0"/>
        <v>29</v>
      </c>
      <c r="B114" s="110"/>
      <c r="C114" s="78" t="s">
        <v>109</v>
      </c>
      <c r="D114" s="80" t="s">
        <v>127</v>
      </c>
      <c r="E114" s="80" t="s">
        <v>127</v>
      </c>
      <c r="F114" s="51" t="s">
        <v>127</v>
      </c>
      <c r="G114" s="88" t="str" cm="1">
        <f t="array" ref="G114">_xlfn.IFS(I114="","",I114="Community",0.75*F114,I114="Tariff",F114,I114="Assumed Phase Transfer",0)</f>
        <v/>
      </c>
      <c r="H114" s="78"/>
      <c r="I114" s="113" t="s">
        <v>127</v>
      </c>
      <c r="J114" s="78"/>
      <c r="K114" s="78"/>
      <c r="L114" s="88" t="str">
        <f t="shared" si="1"/>
        <v/>
      </c>
      <c r="M114" s="78"/>
      <c r="N114" s="114"/>
    </row>
    <row r="115" spans="1:14" x14ac:dyDescent="0.35">
      <c r="A115" s="112" t="str">
        <f t="shared" si="0"/>
        <v>30</v>
      </c>
      <c r="B115" s="110"/>
      <c r="C115" s="78" t="s">
        <v>110</v>
      </c>
      <c r="D115" s="80" t="s">
        <v>127</v>
      </c>
      <c r="E115" s="80" t="s">
        <v>127</v>
      </c>
      <c r="F115" s="51" t="s">
        <v>127</v>
      </c>
      <c r="G115" s="88" t="str" cm="1">
        <f t="array" ref="G115">_xlfn.IFS(I115="","",I115="Community",0.75*F115,I115="Tariff",F115,I115="Assumed Phase Transfer",0)</f>
        <v/>
      </c>
      <c r="H115" s="78"/>
      <c r="I115" s="113" t="s">
        <v>127</v>
      </c>
      <c r="J115" s="78"/>
      <c r="K115" s="78"/>
      <c r="L115" s="88" t="str">
        <f t="shared" si="1"/>
        <v/>
      </c>
      <c r="M115" s="78"/>
      <c r="N115" s="114"/>
    </row>
    <row r="116" spans="1:14" x14ac:dyDescent="0.35">
      <c r="A116" s="112" t="str">
        <f t="shared" si="0"/>
        <v>31</v>
      </c>
      <c r="B116" s="110"/>
      <c r="C116" s="78" t="s">
        <v>111</v>
      </c>
      <c r="D116" s="80" t="s">
        <v>127</v>
      </c>
      <c r="E116" s="80" t="s">
        <v>127</v>
      </c>
      <c r="F116" s="51" t="s">
        <v>127</v>
      </c>
      <c r="G116" s="88" t="str" cm="1">
        <f t="array" ref="G116">_xlfn.IFS(I116="","",I116="Community",0.75*F116,I116="Tariff",F116,I116="Assumed Phase Transfer",0)</f>
        <v/>
      </c>
      <c r="H116" s="78"/>
      <c r="I116" s="113" t="s">
        <v>127</v>
      </c>
      <c r="J116" s="78"/>
      <c r="K116" s="78"/>
      <c r="L116" s="88" t="str">
        <f t="shared" si="1"/>
        <v/>
      </c>
      <c r="M116" s="78"/>
      <c r="N116" s="114"/>
    </row>
    <row r="117" spans="1:14" x14ac:dyDescent="0.35">
      <c r="A117" s="112" t="str">
        <f t="shared" si="0"/>
        <v>32</v>
      </c>
      <c r="B117" s="110"/>
      <c r="C117" s="78" t="s">
        <v>112</v>
      </c>
      <c r="D117" s="80" t="s">
        <v>127</v>
      </c>
      <c r="E117" s="80" t="s">
        <v>127</v>
      </c>
      <c r="F117" s="51" t="s">
        <v>127</v>
      </c>
      <c r="G117" s="88" t="str" cm="1">
        <f t="array" ref="G117">_xlfn.IFS(I117="","",I117="Community",0.75*F117,I117="Tariff",F117,I117="Assumed Phase Transfer",0)</f>
        <v/>
      </c>
      <c r="H117" s="78"/>
      <c r="I117" s="113" t="s">
        <v>127</v>
      </c>
      <c r="J117" s="78"/>
      <c r="K117" s="78"/>
      <c r="L117" s="88" t="str">
        <f t="shared" si="1"/>
        <v/>
      </c>
      <c r="M117" s="78"/>
      <c r="N117" s="114"/>
    </row>
    <row r="118" spans="1:14" x14ac:dyDescent="0.35">
      <c r="A118" s="112" t="str">
        <f t="shared" si="0"/>
        <v>33</v>
      </c>
      <c r="B118" s="110"/>
      <c r="C118" s="78" t="s">
        <v>113</v>
      </c>
      <c r="D118" s="80" t="s">
        <v>127</v>
      </c>
      <c r="E118" s="80" t="s">
        <v>127</v>
      </c>
      <c r="F118" s="51" t="s">
        <v>127</v>
      </c>
      <c r="G118" s="88" t="str" cm="1">
        <f t="array" ref="G118">_xlfn.IFS(I118="","",I118="Community",0.75*F118,I118="Tariff",F118,I118="Assumed Phase Transfer",0)</f>
        <v/>
      </c>
      <c r="H118" s="78"/>
      <c r="I118" s="113" t="s">
        <v>127</v>
      </c>
      <c r="J118" s="78"/>
      <c r="K118" s="78"/>
      <c r="L118" s="88" t="str">
        <f t="shared" si="1"/>
        <v/>
      </c>
      <c r="M118" s="78"/>
      <c r="N118" s="114"/>
    </row>
    <row r="119" spans="1:14" x14ac:dyDescent="0.35">
      <c r="A119" s="112" t="str">
        <f t="shared" si="0"/>
        <v>34</v>
      </c>
      <c r="B119" s="110"/>
      <c r="C119" s="78" t="s">
        <v>114</v>
      </c>
      <c r="D119" s="80" t="s">
        <v>127</v>
      </c>
      <c r="E119" s="80" t="s">
        <v>127</v>
      </c>
      <c r="F119" s="51" t="s">
        <v>127</v>
      </c>
      <c r="G119" s="88" t="str" cm="1">
        <f t="array" ref="G119">_xlfn.IFS(I119="","",I119="Community",0.75*F119,I119="Tariff",F119,I119="Assumed Phase Transfer",0)</f>
        <v/>
      </c>
      <c r="H119" s="78"/>
      <c r="I119" s="113" t="s">
        <v>127</v>
      </c>
      <c r="J119" s="78"/>
      <c r="K119" s="78"/>
      <c r="L119" s="88" t="str">
        <f t="shared" si="1"/>
        <v/>
      </c>
      <c r="M119" s="78"/>
      <c r="N119" s="114"/>
    </row>
    <row r="120" spans="1:14" x14ac:dyDescent="0.35">
      <c r="A120" s="112" t="str">
        <f t="shared" si="0"/>
        <v>35</v>
      </c>
      <c r="B120" s="110"/>
      <c r="C120" s="78" t="s">
        <v>115</v>
      </c>
      <c r="D120" s="80" t="s">
        <v>127</v>
      </c>
      <c r="E120" s="80" t="s">
        <v>127</v>
      </c>
      <c r="F120" s="51" t="s">
        <v>127</v>
      </c>
      <c r="G120" s="88" t="str" cm="1">
        <f t="array" ref="G120">_xlfn.IFS(I120="","",I120="Community",0.75*F120,I120="Tariff",F120,I120="Assumed Phase Transfer",0)</f>
        <v/>
      </c>
      <c r="H120" s="78"/>
      <c r="I120" s="113" t="s">
        <v>127</v>
      </c>
      <c r="J120" s="78"/>
      <c r="K120" s="78"/>
      <c r="L120" s="88" t="str">
        <f t="shared" si="1"/>
        <v/>
      </c>
      <c r="M120" s="78"/>
      <c r="N120" s="114"/>
    </row>
    <row r="121" spans="1:14" x14ac:dyDescent="0.35">
      <c r="A121" s="112" t="str">
        <f t="shared" si="0"/>
        <v>36</v>
      </c>
      <c r="B121" s="110"/>
      <c r="C121" s="78" t="s">
        <v>116</v>
      </c>
      <c r="D121" s="80" t="s">
        <v>127</v>
      </c>
      <c r="E121" s="80" t="s">
        <v>127</v>
      </c>
      <c r="F121" s="51" t="s">
        <v>127</v>
      </c>
      <c r="G121" s="88" t="str" cm="1">
        <f t="array" ref="G121">_xlfn.IFS(I121="","",I121="Community",0.75*F121,I121="Tariff",F121,I121="Assumed Phase Transfer",0)</f>
        <v/>
      </c>
      <c r="H121" s="78"/>
      <c r="I121" s="113" t="s">
        <v>127</v>
      </c>
      <c r="J121" s="78"/>
      <c r="K121" s="78"/>
      <c r="L121" s="88" t="str">
        <f t="shared" si="1"/>
        <v/>
      </c>
      <c r="M121" s="78"/>
      <c r="N121" s="114"/>
    </row>
    <row r="122" spans="1:14" x14ac:dyDescent="0.35">
      <c r="A122" s="112" t="str">
        <f t="shared" si="0"/>
        <v>37</v>
      </c>
      <c r="B122" s="110"/>
      <c r="C122" s="78" t="s">
        <v>117</v>
      </c>
      <c r="D122" s="80" t="s">
        <v>127</v>
      </c>
      <c r="E122" s="80" t="s">
        <v>127</v>
      </c>
      <c r="F122" s="51" t="s">
        <v>127</v>
      </c>
      <c r="G122" s="88" t="str" cm="1">
        <f t="array" ref="G122">_xlfn.IFS(I122="","",I122="Community",0.75*F122,I122="Tariff",F122,I122="Assumed Phase Transfer",0)</f>
        <v/>
      </c>
      <c r="H122" s="78"/>
      <c r="I122" s="113" t="s">
        <v>127</v>
      </c>
      <c r="J122" s="78"/>
      <c r="K122" s="78"/>
      <c r="L122" s="88" t="str">
        <f t="shared" si="1"/>
        <v/>
      </c>
      <c r="M122" s="78"/>
      <c r="N122" s="114"/>
    </row>
    <row r="123" spans="1:14" x14ac:dyDescent="0.35">
      <c r="A123" s="112" t="str">
        <f t="shared" si="0"/>
        <v>38</v>
      </c>
      <c r="B123" s="110"/>
      <c r="C123" s="78" t="s">
        <v>118</v>
      </c>
      <c r="D123" s="80" t="s">
        <v>127</v>
      </c>
      <c r="E123" s="80" t="s">
        <v>127</v>
      </c>
      <c r="F123" s="51" t="s">
        <v>127</v>
      </c>
      <c r="G123" s="88" t="str" cm="1">
        <f t="array" ref="G123">_xlfn.IFS(I123="","",I123="Community",0.75*F123,I123="Tariff",F123,I123="Assumed Phase Transfer",0)</f>
        <v/>
      </c>
      <c r="H123" s="78"/>
      <c r="I123" s="113" t="s">
        <v>127</v>
      </c>
      <c r="J123" s="78"/>
      <c r="K123" s="78"/>
      <c r="L123" s="88" t="str">
        <f t="shared" si="1"/>
        <v/>
      </c>
      <c r="M123" s="78"/>
      <c r="N123" s="114"/>
    </row>
    <row r="124" spans="1:14" x14ac:dyDescent="0.35">
      <c r="A124" s="112" t="str">
        <f t="shared" si="0"/>
        <v>39</v>
      </c>
      <c r="B124" s="110"/>
      <c r="C124" s="78" t="s">
        <v>119</v>
      </c>
      <c r="D124" s="80" t="s">
        <v>127</v>
      </c>
      <c r="E124" s="80" t="s">
        <v>127</v>
      </c>
      <c r="F124" s="51" t="s">
        <v>127</v>
      </c>
      <c r="G124" s="88" t="str" cm="1">
        <f t="array" ref="G124">_xlfn.IFS(I124="","",I124="Community",0.75*F124,I124="Tariff",F124,I124="Assumed Phase Transfer",0)</f>
        <v/>
      </c>
      <c r="H124" s="78"/>
      <c r="I124" s="113" t="s">
        <v>127</v>
      </c>
      <c r="J124" s="78"/>
      <c r="K124" s="78"/>
      <c r="L124" s="88" t="str">
        <f t="shared" si="1"/>
        <v/>
      </c>
      <c r="M124" s="115"/>
      <c r="N124" s="116"/>
    </row>
    <row r="125" spans="1:14" x14ac:dyDescent="0.35">
      <c r="A125" s="112" t="str">
        <f t="shared" si="0"/>
        <v>40</v>
      </c>
      <c r="B125" s="110"/>
      <c r="C125" s="78" t="s">
        <v>120</v>
      </c>
      <c r="D125" s="80" t="s">
        <v>127</v>
      </c>
      <c r="E125" s="80" t="s">
        <v>127</v>
      </c>
      <c r="F125" s="51" t="s">
        <v>127</v>
      </c>
      <c r="G125" s="88" t="str" cm="1">
        <f t="array" ref="G125">_xlfn.IFS(I125="","",I125="Community",0.75*F125,I125="Tariff",F125,I125="Assumed Phase Transfer",0)</f>
        <v/>
      </c>
      <c r="H125" s="78"/>
      <c r="I125" s="113" t="s">
        <v>127</v>
      </c>
      <c r="J125" s="78"/>
      <c r="K125" s="78"/>
      <c r="L125" s="88" t="str">
        <f t="shared" si="1"/>
        <v/>
      </c>
      <c r="M125" s="78"/>
      <c r="N125" s="114"/>
    </row>
    <row r="126" spans="1:14" x14ac:dyDescent="0.35">
      <c r="A126" s="112" t="str">
        <f t="shared" si="0"/>
        <v>41</v>
      </c>
      <c r="B126" s="110"/>
      <c r="C126" s="78" t="s">
        <v>121</v>
      </c>
      <c r="D126" s="80" t="s">
        <v>127</v>
      </c>
      <c r="E126" s="80" t="s">
        <v>127</v>
      </c>
      <c r="F126" s="51" t="s">
        <v>127</v>
      </c>
      <c r="G126" s="88" t="str" cm="1">
        <f t="array" ref="G126">_xlfn.IFS(I126="","",I126="Community",0.75*F126,I126="Tariff",F126,I126="Assumed Phase Transfer",0)</f>
        <v/>
      </c>
      <c r="H126" s="78"/>
      <c r="I126" s="113" t="s">
        <v>127</v>
      </c>
      <c r="J126" s="78"/>
      <c r="K126" s="78"/>
      <c r="L126" s="88" t="str">
        <f t="shared" si="1"/>
        <v/>
      </c>
      <c r="M126" s="78"/>
      <c r="N126" s="114"/>
    </row>
    <row r="127" spans="1:14" x14ac:dyDescent="0.35">
      <c r="A127" s="112" t="str">
        <f t="shared" si="0"/>
        <v>42</v>
      </c>
      <c r="B127" s="110"/>
      <c r="C127" s="78" t="s">
        <v>122</v>
      </c>
      <c r="D127" s="80" t="s">
        <v>127</v>
      </c>
      <c r="E127" s="80" t="s">
        <v>127</v>
      </c>
      <c r="F127" s="51" t="s">
        <v>127</v>
      </c>
      <c r="G127" s="88" t="str" cm="1">
        <f t="array" ref="G127">_xlfn.IFS(I127="","",I127="Community",0.75*F127,I127="Tariff",F127,I127="Assumed Phase Transfer",0)</f>
        <v/>
      </c>
      <c r="H127" s="78"/>
      <c r="I127" s="113" t="s">
        <v>127</v>
      </c>
      <c r="J127" s="78"/>
      <c r="K127" s="78"/>
      <c r="L127" s="88" t="str">
        <f t="shared" si="1"/>
        <v/>
      </c>
      <c r="M127" s="78"/>
      <c r="N127" s="114"/>
    </row>
    <row r="128" spans="1:14" x14ac:dyDescent="0.35">
      <c r="A128" s="112" t="str">
        <f t="shared" si="0"/>
        <v>43</v>
      </c>
      <c r="B128" s="110"/>
      <c r="C128" s="78" t="s">
        <v>123</v>
      </c>
      <c r="D128" s="80" t="s">
        <v>127</v>
      </c>
      <c r="E128" s="80" t="s">
        <v>127</v>
      </c>
      <c r="F128" s="51" t="s">
        <v>127</v>
      </c>
      <c r="G128" s="88" t="str" cm="1">
        <f t="array" ref="G128">_xlfn.IFS(I128="","",I128="Community",0.75*F128,I128="Tariff",F128,I128="Assumed Phase Transfer",0)</f>
        <v/>
      </c>
      <c r="H128" s="78"/>
      <c r="I128" s="113" t="s">
        <v>127</v>
      </c>
      <c r="J128" s="78"/>
      <c r="K128" s="78"/>
      <c r="L128" s="88" t="str">
        <f t="shared" si="1"/>
        <v/>
      </c>
      <c r="M128" s="78"/>
      <c r="N128" s="114"/>
    </row>
    <row r="129" spans="1:14" ht="15" thickBot="1" x14ac:dyDescent="0.4">
      <c r="A129" s="112" t="str">
        <f t="shared" si="0"/>
        <v>44</v>
      </c>
      <c r="B129" s="117"/>
      <c r="C129" s="118"/>
      <c r="D129" s="119"/>
      <c r="E129" s="119"/>
      <c r="F129" s="120" t="s">
        <v>127</v>
      </c>
      <c r="G129" s="121" t="str" cm="1">
        <f t="array" ref="G129">_xlfn.IFS(I129="","",I129="Community",0.75*F129,I129="Tariff",F129,I129="Assumed Phase Transfer",0)</f>
        <v/>
      </c>
      <c r="H129" s="118"/>
      <c r="I129" s="122"/>
      <c r="J129" s="118"/>
      <c r="K129" s="118"/>
      <c r="L129" s="121" t="str">
        <f t="shared" si="1"/>
        <v/>
      </c>
      <c r="M129" s="118"/>
      <c r="N129" s="123"/>
    </row>
  </sheetData>
  <autoFilter ref="I81:J128" xr:uid="{89AAE9E8-40E0-436D-B3FF-80FA12F39027}"/>
  <mergeCells count="4">
    <mergeCell ref="E4:G4"/>
    <mergeCell ref="E5:G5"/>
    <mergeCell ref="E6:G6"/>
    <mergeCell ref="E7:G7"/>
  </mergeCells>
  <conditionalFormatting sqref="E86:I125 E126:E128 H126:I128 F126:G129 I129">
    <cfRule type="expression" dxfId="3" priority="1">
      <formula>OR(E86=13,E86=14)</formula>
    </cfRule>
    <cfRule type="expression" dxfId="2" priority="2">
      <formula>(E86=11)</formula>
    </cfRule>
    <cfRule type="expression" dxfId="1" priority="3">
      <formula>(E86=6)</formula>
    </cfRule>
    <cfRule type="expression" dxfId="0" priority="4">
      <formula>AND(E86=2,#REF!="INFANT")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Stone  - CED F</dc:creator>
  <cp:lastModifiedBy>Siobhan Price - CY SCS</cp:lastModifiedBy>
  <dcterms:created xsi:type="dcterms:W3CDTF">2025-03-28T17:44:51Z</dcterms:created>
  <dcterms:modified xsi:type="dcterms:W3CDTF">2025-03-28T17:54:18Z</dcterms:modified>
</cp:coreProperties>
</file>